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iagrams/data1.xml" ContentType="application/vnd.openxmlformats-officedocument.drawingml.diagramData+xml"/>
  <Override PartName="/xl/diagrams/layout1.xml" ContentType="application/vnd.openxmlformats-officedocument.drawingml.diagramLayout+xml"/>
  <Override PartName="/xl/diagrams/quickStyle1.xml" ContentType="application/vnd.openxmlformats-officedocument.drawingml.diagramStyle+xml"/>
  <Override PartName="/xl/diagrams/colors1.xml" ContentType="application/vnd.openxmlformats-officedocument.drawingml.diagramColors+xml"/>
  <Override PartName="/xl/diagrams/drawing1.xml" ContentType="application/vnd.ms-office.drawingml.diagram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iagrams/data2.xml" ContentType="application/vnd.openxmlformats-officedocument.drawingml.diagramData+xml"/>
  <Override PartName="/xl/diagrams/layout2.xml" ContentType="application/vnd.openxmlformats-officedocument.drawingml.diagramLayout+xml"/>
  <Override PartName="/xl/diagrams/quickStyle2.xml" ContentType="application/vnd.openxmlformats-officedocument.drawingml.diagramStyle+xml"/>
  <Override PartName="/xl/diagrams/colors2.xml" ContentType="application/vnd.openxmlformats-officedocument.drawingml.diagramColors+xml"/>
  <Override PartName="/xl/diagrams/drawing2.xml" ContentType="application/vnd.ms-office.drawingml.diagramDrawing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diagrams/data3.xml" ContentType="application/vnd.openxmlformats-officedocument.drawingml.diagramData+xml"/>
  <Override PartName="/xl/diagrams/layout3.xml" ContentType="application/vnd.openxmlformats-officedocument.drawingml.diagramLayout+xml"/>
  <Override PartName="/xl/diagrams/quickStyle3.xml" ContentType="application/vnd.openxmlformats-officedocument.drawingml.diagramStyle+xml"/>
  <Override PartName="/xl/diagrams/colors3.xml" ContentType="application/vnd.openxmlformats-officedocument.drawingml.diagramColors+xml"/>
  <Override PartName="/xl/diagrams/drawing3.xml" ContentType="application/vnd.ms-office.drawingml.diagramDrawing+xml"/>
  <Override PartName="/xl/drawings/drawing5.xml" ContentType="application/vnd.openxmlformats-officedocument.drawing+xml"/>
  <Override PartName="/xl/diagrams/data4.xml" ContentType="application/vnd.openxmlformats-officedocument.drawingml.diagramData+xml"/>
  <Override PartName="/xl/diagrams/layout4.xml" ContentType="application/vnd.openxmlformats-officedocument.drawingml.diagramLayout+xml"/>
  <Override PartName="/xl/diagrams/quickStyle4.xml" ContentType="application/vnd.openxmlformats-officedocument.drawingml.diagramStyle+xml"/>
  <Override PartName="/xl/diagrams/colors4.xml" ContentType="application/vnd.openxmlformats-officedocument.drawingml.diagramColors+xml"/>
  <Override PartName="/xl/diagrams/drawing4.xml" ContentType="application/vnd.ms-office.drawingml.diagramDrawing+xml"/>
  <Override PartName="/xl/drawings/drawing6.xml" ContentType="application/vnd.openxmlformats-officedocument.drawing+xml"/>
  <Override PartName="/xl/diagrams/data5.xml" ContentType="application/vnd.openxmlformats-officedocument.drawingml.diagramData+xml"/>
  <Override PartName="/xl/diagrams/layout5.xml" ContentType="application/vnd.openxmlformats-officedocument.drawingml.diagramLayout+xml"/>
  <Override PartName="/xl/diagrams/quickStyle5.xml" ContentType="application/vnd.openxmlformats-officedocument.drawingml.diagramStyle+xml"/>
  <Override PartName="/xl/diagrams/colors5.xml" ContentType="application/vnd.openxmlformats-officedocument.drawingml.diagramColors+xml"/>
  <Override PartName="/xl/diagrams/drawing5.xml" ContentType="application/vnd.ms-office.drawingml.diagramDrawing+xml"/>
  <Override PartName="/xl/drawings/drawing7.xml" ContentType="application/vnd.openxmlformats-officedocument.drawing+xml"/>
  <Override PartName="/xl/diagrams/data6.xml" ContentType="application/vnd.openxmlformats-officedocument.drawingml.diagramData+xml"/>
  <Override PartName="/xl/diagrams/layout6.xml" ContentType="application/vnd.openxmlformats-officedocument.drawingml.diagramLayout+xml"/>
  <Override PartName="/xl/diagrams/quickStyle6.xml" ContentType="application/vnd.openxmlformats-officedocument.drawingml.diagramStyle+xml"/>
  <Override PartName="/xl/diagrams/colors6.xml" ContentType="application/vnd.openxmlformats-officedocument.drawingml.diagramColors+xml"/>
  <Override PartName="/xl/diagrams/drawing6.xml" ContentType="application/vnd.ms-office.drawingml.diagramDrawing+xml"/>
  <Override PartName="/xl/drawings/drawing8.xml" ContentType="application/vnd.openxmlformats-officedocument.drawing+xml"/>
  <Override PartName="/xl/diagrams/data7.xml" ContentType="application/vnd.openxmlformats-officedocument.drawingml.diagramData+xml"/>
  <Override PartName="/xl/diagrams/layout7.xml" ContentType="application/vnd.openxmlformats-officedocument.drawingml.diagramLayout+xml"/>
  <Override PartName="/xl/diagrams/quickStyle7.xml" ContentType="application/vnd.openxmlformats-officedocument.drawingml.diagramStyle+xml"/>
  <Override PartName="/xl/diagrams/colors7.xml" ContentType="application/vnd.openxmlformats-officedocument.drawingml.diagramColors+xml"/>
  <Override PartName="/xl/diagrams/drawing7.xml" ContentType="application/vnd.ms-office.drawingml.diagramDrawing+xml"/>
  <Override PartName="/xl/drawings/drawing9.xml" ContentType="application/vnd.openxmlformats-officedocument.drawing+xml"/>
  <Override PartName="/xl/diagrams/data8.xml" ContentType="application/vnd.openxmlformats-officedocument.drawingml.diagramData+xml"/>
  <Override PartName="/xl/diagrams/layout8.xml" ContentType="application/vnd.openxmlformats-officedocument.drawingml.diagramLayout+xml"/>
  <Override PartName="/xl/diagrams/quickStyle8.xml" ContentType="application/vnd.openxmlformats-officedocument.drawingml.diagramStyle+xml"/>
  <Override PartName="/xl/diagrams/colors8.xml" ContentType="application/vnd.openxmlformats-officedocument.drawingml.diagramColors+xml"/>
  <Override PartName="/xl/diagrams/drawing8.xml" ContentType="application/vnd.ms-office.drawingml.diagramDrawing+xml"/>
  <Override PartName="/xl/drawings/drawing10.xml" ContentType="application/vnd.openxmlformats-officedocument.drawing+xml"/>
  <Override PartName="/xl/diagrams/data9.xml" ContentType="application/vnd.openxmlformats-officedocument.drawingml.diagramData+xml"/>
  <Override PartName="/xl/diagrams/layout9.xml" ContentType="application/vnd.openxmlformats-officedocument.drawingml.diagramLayout+xml"/>
  <Override PartName="/xl/diagrams/quickStyle9.xml" ContentType="application/vnd.openxmlformats-officedocument.drawingml.diagramStyle+xml"/>
  <Override PartName="/xl/diagrams/colors9.xml" ContentType="application/vnd.openxmlformats-officedocument.drawingml.diagramColors+xml"/>
  <Override PartName="/xl/diagrams/drawing9.xml" ContentType="application/vnd.ms-office.drawingml.diagram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127"/>
  <workbookPr/>
  <mc:AlternateContent xmlns:mc="http://schemas.openxmlformats.org/markup-compatibility/2006">
    <mc:Choice Requires="x15">
      <x15ac:absPath xmlns:x15ac="http://schemas.microsoft.com/office/spreadsheetml/2010/11/ac" url="C:\Users\52817753\Desktop\"/>
    </mc:Choice>
  </mc:AlternateContent>
  <bookViews>
    <workbookView minimized="1" xWindow="0" yWindow="0" windowWidth="28800" windowHeight="12435"/>
  </bookViews>
  <sheets>
    <sheet name="CONTENIDO" sheetId="17" r:id="rId1"/>
    <sheet name="Empresas por Tipo de Aeronave" sheetId="2" r:id="rId2"/>
    <sheet name="Cobertura" sheetId="4" r:id="rId3"/>
    <sheet name="Graficas" sheetId="16" r:id="rId4"/>
    <sheet name="PAX Regular Nacional" sheetId="6" r:id="rId5"/>
    <sheet name="Carga Nacional" sheetId="9" r:id="rId6"/>
    <sheet name="Comercial Regional" sheetId="11" r:id="rId7"/>
    <sheet name="Aerotaxis" sheetId="12" r:id="rId8"/>
    <sheet name="Trabajos Aereo Especial" sheetId="13" r:id="rId9"/>
    <sheet name="Aviacion Agricola" sheetId="14" r:id="rId10"/>
    <sheet name="Especial de Carga" sheetId="15" r:id="rId1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6" l="1"/>
  <c r="F19" i="16"/>
  <c r="F20" i="16"/>
  <c r="F21" i="16"/>
  <c r="F6" i="16"/>
  <c r="F7" i="16"/>
  <c r="F8" i="16"/>
  <c r="F9" i="16"/>
  <c r="F10" i="16"/>
  <c r="F11" i="16"/>
  <c r="F12" i="16"/>
  <c r="F13" i="16"/>
  <c r="F14" i="16"/>
  <c r="F15" i="16"/>
  <c r="F16" i="16"/>
  <c r="F17" i="16"/>
  <c r="F5" i="16"/>
  <c r="E6" i="16"/>
  <c r="E7" i="16"/>
  <c r="E8" i="16"/>
  <c r="E9" i="16"/>
  <c r="E10" i="16"/>
  <c r="E11" i="16"/>
  <c r="E12" i="16"/>
  <c r="E13" i="16"/>
  <c r="E14" i="16"/>
  <c r="E15" i="16"/>
  <c r="E16" i="16"/>
  <c r="E17" i="16"/>
  <c r="E18" i="16"/>
  <c r="E5" i="16"/>
  <c r="D19" i="15" l="1"/>
  <c r="E19" i="15"/>
  <c r="F19" i="15"/>
  <c r="D15" i="15"/>
  <c r="D20" i="15" s="1"/>
  <c r="E15" i="15"/>
  <c r="F15" i="15"/>
  <c r="C19" i="15"/>
  <c r="C15" i="15"/>
  <c r="J36" i="14"/>
  <c r="J38" i="14"/>
  <c r="F31" i="14"/>
  <c r="F33" i="14"/>
  <c r="D19" i="14"/>
  <c r="E19" i="14"/>
  <c r="F19" i="14"/>
  <c r="F39" i="14" s="1"/>
  <c r="G19" i="14"/>
  <c r="H19" i="14"/>
  <c r="I19" i="14"/>
  <c r="J19" i="14"/>
  <c r="K19" i="14"/>
  <c r="I20" i="14"/>
  <c r="I40" i="14" s="1"/>
  <c r="D15" i="14"/>
  <c r="D20" i="14" s="1"/>
  <c r="D32" i="14" s="1"/>
  <c r="E15" i="14"/>
  <c r="F15" i="14"/>
  <c r="F20" i="14" s="1"/>
  <c r="G15" i="14"/>
  <c r="H15" i="14"/>
  <c r="H20" i="14" s="1"/>
  <c r="H34" i="14" s="1"/>
  <c r="I15" i="14"/>
  <c r="J15" i="14"/>
  <c r="J20" i="14" s="1"/>
  <c r="K15" i="14"/>
  <c r="K20" i="14" s="1"/>
  <c r="C19" i="14"/>
  <c r="C20" i="14" s="1"/>
  <c r="C31" i="14" s="1"/>
  <c r="C15" i="14"/>
  <c r="D19" i="13"/>
  <c r="E19" i="13"/>
  <c r="F19" i="13"/>
  <c r="G19" i="13"/>
  <c r="H19" i="13"/>
  <c r="I19" i="13"/>
  <c r="J19" i="13"/>
  <c r="D15" i="13"/>
  <c r="E15" i="13"/>
  <c r="F15" i="13"/>
  <c r="G15" i="13"/>
  <c r="H15" i="13"/>
  <c r="I15" i="13"/>
  <c r="J15" i="13"/>
  <c r="C19" i="13"/>
  <c r="C15" i="13"/>
  <c r="D19" i="12"/>
  <c r="E19" i="12"/>
  <c r="F19" i="12"/>
  <c r="G19" i="12"/>
  <c r="H19" i="12"/>
  <c r="I19" i="12"/>
  <c r="J19" i="12"/>
  <c r="K19" i="12"/>
  <c r="L19" i="12"/>
  <c r="M19" i="12"/>
  <c r="N19" i="12"/>
  <c r="O19" i="12"/>
  <c r="P19" i="12"/>
  <c r="Q19" i="12"/>
  <c r="R19" i="12"/>
  <c r="S19" i="12"/>
  <c r="T19" i="12"/>
  <c r="U19" i="12"/>
  <c r="V19" i="12"/>
  <c r="W19" i="12"/>
  <c r="X19" i="12"/>
  <c r="Y19" i="12"/>
  <c r="Z19" i="12"/>
  <c r="AA19" i="12"/>
  <c r="AB19" i="12"/>
  <c r="AC19" i="12"/>
  <c r="AD19" i="12"/>
  <c r="AE19" i="12"/>
  <c r="AF19" i="12"/>
  <c r="AG19" i="12"/>
  <c r="AH19" i="12"/>
  <c r="AI19" i="12"/>
  <c r="AJ19" i="12"/>
  <c r="AK19" i="12"/>
  <c r="AL19" i="12"/>
  <c r="AM19" i="12"/>
  <c r="AN19" i="12"/>
  <c r="D15" i="12"/>
  <c r="E15" i="12"/>
  <c r="F15" i="12"/>
  <c r="G15" i="12"/>
  <c r="H15" i="12"/>
  <c r="I15" i="12"/>
  <c r="J15" i="12"/>
  <c r="K15" i="12"/>
  <c r="L15" i="12"/>
  <c r="M15" i="12"/>
  <c r="N15" i="12"/>
  <c r="O15" i="12"/>
  <c r="P15" i="12"/>
  <c r="Q15" i="12"/>
  <c r="R15" i="12"/>
  <c r="S15" i="12"/>
  <c r="T15" i="12"/>
  <c r="U15" i="12"/>
  <c r="V15" i="12"/>
  <c r="W15" i="12"/>
  <c r="X15" i="12"/>
  <c r="Y15" i="12"/>
  <c r="Z15" i="12"/>
  <c r="AA15" i="12"/>
  <c r="AB15" i="12"/>
  <c r="AC15" i="12"/>
  <c r="AD15" i="12"/>
  <c r="AE15" i="12"/>
  <c r="AF15" i="12"/>
  <c r="AG15" i="12"/>
  <c r="AH15" i="12"/>
  <c r="AI15" i="12"/>
  <c r="AJ15" i="12"/>
  <c r="AK15" i="12"/>
  <c r="AL15" i="12"/>
  <c r="AM15" i="12"/>
  <c r="AN15" i="12"/>
  <c r="C19" i="12"/>
  <c r="C15" i="12"/>
  <c r="F40" i="11"/>
  <c r="F39" i="11"/>
  <c r="F38" i="11"/>
  <c r="F37" i="11"/>
  <c r="F36" i="11"/>
  <c r="F35" i="11"/>
  <c r="F34" i="11"/>
  <c r="F33" i="11"/>
  <c r="F32" i="11"/>
  <c r="F31" i="11"/>
  <c r="F30" i="11"/>
  <c r="F29" i="11"/>
  <c r="F28" i="11"/>
  <c r="F27" i="11"/>
  <c r="D20" i="11"/>
  <c r="F20" i="11"/>
  <c r="C20" i="11"/>
  <c r="D19" i="11"/>
  <c r="E19" i="11"/>
  <c r="F19" i="11"/>
  <c r="G19" i="11"/>
  <c r="D15" i="11"/>
  <c r="E15" i="11"/>
  <c r="F15" i="11"/>
  <c r="G15" i="11"/>
  <c r="C19" i="11"/>
  <c r="C39" i="11" s="1"/>
  <c r="C15" i="11"/>
  <c r="C35" i="11" s="1"/>
  <c r="D31" i="9"/>
  <c r="C32" i="9"/>
  <c r="C31" i="9"/>
  <c r="C30" i="9"/>
  <c r="I39" i="9"/>
  <c r="H39" i="9"/>
  <c r="G39" i="9"/>
  <c r="F39" i="9"/>
  <c r="E39" i="9"/>
  <c r="D39" i="9"/>
  <c r="C39" i="9"/>
  <c r="I37" i="9"/>
  <c r="H37" i="9"/>
  <c r="G37" i="9"/>
  <c r="F37" i="9"/>
  <c r="E37" i="9"/>
  <c r="D37" i="9"/>
  <c r="C37" i="9"/>
  <c r="I36" i="9"/>
  <c r="H36" i="9"/>
  <c r="G36" i="9"/>
  <c r="F36" i="9"/>
  <c r="E36" i="9"/>
  <c r="D36" i="9"/>
  <c r="C36" i="9"/>
  <c r="I35" i="9"/>
  <c r="H35" i="9"/>
  <c r="G35" i="9"/>
  <c r="F35" i="9"/>
  <c r="E35" i="9"/>
  <c r="D35" i="9"/>
  <c r="C35" i="9"/>
  <c r="I33" i="9"/>
  <c r="H33" i="9"/>
  <c r="G33" i="9"/>
  <c r="F33" i="9"/>
  <c r="E33" i="9"/>
  <c r="D33" i="9"/>
  <c r="C33" i="9"/>
  <c r="I32" i="9"/>
  <c r="H32" i="9"/>
  <c r="G32" i="9"/>
  <c r="F32" i="9"/>
  <c r="E32" i="9"/>
  <c r="D32" i="9"/>
  <c r="I31" i="9"/>
  <c r="H31" i="9"/>
  <c r="G31" i="9"/>
  <c r="F31" i="9"/>
  <c r="E31" i="9"/>
  <c r="I30" i="9"/>
  <c r="H30" i="9"/>
  <c r="G30" i="9"/>
  <c r="F30" i="9"/>
  <c r="E30" i="9"/>
  <c r="D30" i="9"/>
  <c r="I29" i="9"/>
  <c r="H29" i="9"/>
  <c r="G29" i="9"/>
  <c r="F29" i="9"/>
  <c r="E29" i="9"/>
  <c r="D29" i="9"/>
  <c r="C29" i="9"/>
  <c r="I28" i="9"/>
  <c r="H28" i="9"/>
  <c r="G28" i="9"/>
  <c r="F28" i="9"/>
  <c r="E28" i="9"/>
  <c r="D28" i="9"/>
  <c r="C28" i="9"/>
  <c r="I27" i="9"/>
  <c r="H27" i="9"/>
  <c r="G27" i="9"/>
  <c r="F27" i="9"/>
  <c r="E27" i="9"/>
  <c r="D27" i="9"/>
  <c r="C27" i="9"/>
  <c r="I26" i="9"/>
  <c r="H26" i="9"/>
  <c r="G26" i="9"/>
  <c r="F26" i="9"/>
  <c r="E26" i="9"/>
  <c r="D26" i="9"/>
  <c r="C26" i="9"/>
  <c r="D18" i="9"/>
  <c r="D38" i="9" s="1"/>
  <c r="E18" i="9"/>
  <c r="E38" i="9" s="1"/>
  <c r="F18" i="9"/>
  <c r="F38" i="9" s="1"/>
  <c r="G18" i="9"/>
  <c r="G38" i="9" s="1"/>
  <c r="H18" i="9"/>
  <c r="H38" i="9" s="1"/>
  <c r="I18" i="9"/>
  <c r="I38" i="9" s="1"/>
  <c r="C18" i="9"/>
  <c r="C38" i="9" s="1"/>
  <c r="D14" i="9"/>
  <c r="D34" i="9" s="1"/>
  <c r="E14" i="9"/>
  <c r="E34" i="9" s="1"/>
  <c r="F14" i="9"/>
  <c r="F34" i="9" s="1"/>
  <c r="G14" i="9"/>
  <c r="G34" i="9" s="1"/>
  <c r="H14" i="9"/>
  <c r="H34" i="9" s="1"/>
  <c r="I14" i="9"/>
  <c r="I34" i="9" s="1"/>
  <c r="C14" i="9"/>
  <c r="C34" i="9" s="1"/>
  <c r="C21" i="6"/>
  <c r="D21" i="6"/>
  <c r="E21" i="6"/>
  <c r="F21" i="6"/>
  <c r="G21" i="6"/>
  <c r="H21" i="6"/>
  <c r="I21" i="6"/>
  <c r="J21" i="6"/>
  <c r="K21" i="6"/>
  <c r="L21" i="6"/>
  <c r="M21" i="6"/>
  <c r="N21" i="6"/>
  <c r="O21" i="6"/>
  <c r="P21" i="6"/>
  <c r="B21" i="6"/>
  <c r="C17" i="6"/>
  <c r="D17" i="6"/>
  <c r="E17" i="6"/>
  <c r="F17" i="6"/>
  <c r="F22" i="6" s="1"/>
  <c r="F29" i="6" s="1"/>
  <c r="G17" i="6"/>
  <c r="H17" i="6"/>
  <c r="I17" i="6"/>
  <c r="J17" i="6"/>
  <c r="J22" i="6" s="1"/>
  <c r="J29" i="6" s="1"/>
  <c r="K17" i="6"/>
  <c r="L17" i="6"/>
  <c r="M17" i="6"/>
  <c r="N17" i="6"/>
  <c r="N22" i="6" s="1"/>
  <c r="N29" i="6" s="1"/>
  <c r="O17" i="6"/>
  <c r="P17" i="6"/>
  <c r="B17" i="6"/>
  <c r="Q24" i="6"/>
  <c r="Q25" i="6"/>
  <c r="Q23" i="6"/>
  <c r="Q13" i="6" s="1"/>
  <c r="D40" i="11" l="1"/>
  <c r="D39" i="11"/>
  <c r="D38" i="11"/>
  <c r="D37" i="11"/>
  <c r="D36" i="11"/>
  <c r="D35" i="11"/>
  <c r="D34" i="11"/>
  <c r="D33" i="11"/>
  <c r="D32" i="11"/>
  <c r="D31" i="11"/>
  <c r="D30" i="11"/>
  <c r="D29" i="11"/>
  <c r="D28" i="11"/>
  <c r="D27" i="11"/>
  <c r="K28" i="14"/>
  <c r="K30" i="14"/>
  <c r="K32" i="14"/>
  <c r="K34" i="14"/>
  <c r="K36" i="14"/>
  <c r="K38" i="14"/>
  <c r="K40" i="14"/>
  <c r="K27" i="14"/>
  <c r="K29" i="14"/>
  <c r="K31" i="14"/>
  <c r="K33" i="14"/>
  <c r="K37" i="14"/>
  <c r="G35" i="14"/>
  <c r="I39" i="14"/>
  <c r="E39" i="14"/>
  <c r="H38" i="14"/>
  <c r="D36" i="14"/>
  <c r="H30" i="14"/>
  <c r="D28" i="14"/>
  <c r="J27" i="14"/>
  <c r="J29" i="14"/>
  <c r="J31" i="14"/>
  <c r="J33" i="14"/>
  <c r="J35" i="14"/>
  <c r="J37" i="14"/>
  <c r="J39" i="14"/>
  <c r="J28" i="14"/>
  <c r="J30" i="14"/>
  <c r="F40" i="14"/>
  <c r="F28" i="14"/>
  <c r="F30" i="14"/>
  <c r="F32" i="14"/>
  <c r="F34" i="14"/>
  <c r="F36" i="14"/>
  <c r="F38" i="14"/>
  <c r="E20" i="14"/>
  <c r="D38" i="14"/>
  <c r="F35" i="14"/>
  <c r="H32" i="14"/>
  <c r="D30" i="14"/>
  <c r="F27" i="14"/>
  <c r="J34" i="14"/>
  <c r="G20" i="11"/>
  <c r="G39" i="11"/>
  <c r="C40" i="11"/>
  <c r="C38" i="11"/>
  <c r="C37" i="11"/>
  <c r="C36" i="11"/>
  <c r="C34" i="11"/>
  <c r="C33" i="11"/>
  <c r="C32" i="11"/>
  <c r="C31" i="11"/>
  <c r="C30" i="11"/>
  <c r="C29" i="11"/>
  <c r="C28" i="11"/>
  <c r="C27" i="11"/>
  <c r="I35" i="14"/>
  <c r="E35" i="14"/>
  <c r="K39" i="14"/>
  <c r="C39" i="14"/>
  <c r="F37" i="14"/>
  <c r="F29" i="14"/>
  <c r="J40" i="14"/>
  <c r="J32" i="14"/>
  <c r="D39" i="15"/>
  <c r="C28" i="14"/>
  <c r="C32" i="14"/>
  <c r="C36" i="14"/>
  <c r="C40" i="14"/>
  <c r="C29" i="14"/>
  <c r="C33" i="14"/>
  <c r="C37" i="14"/>
  <c r="C27" i="14"/>
  <c r="C30" i="14"/>
  <c r="C34" i="14"/>
  <c r="C38" i="14"/>
  <c r="H39" i="14"/>
  <c r="H27" i="14"/>
  <c r="H29" i="14"/>
  <c r="H31" i="14"/>
  <c r="H33" i="14"/>
  <c r="H35" i="14"/>
  <c r="H37" i="14"/>
  <c r="H40" i="14"/>
  <c r="D27" i="14"/>
  <c r="D29" i="14"/>
  <c r="D31" i="14"/>
  <c r="D33" i="14"/>
  <c r="D35" i="14"/>
  <c r="D37" i="14"/>
  <c r="D39" i="14"/>
  <c r="D40" i="14"/>
  <c r="C35" i="14"/>
  <c r="H36" i="14"/>
  <c r="D34" i="14"/>
  <c r="H28" i="14"/>
  <c r="D40" i="15"/>
  <c r="D38" i="15"/>
  <c r="D37" i="15"/>
  <c r="D36" i="15"/>
  <c r="D34" i="15"/>
  <c r="D33" i="15"/>
  <c r="D32" i="15"/>
  <c r="D31" i="15"/>
  <c r="D30" i="15"/>
  <c r="D29" i="15"/>
  <c r="D28" i="15"/>
  <c r="D27" i="15"/>
  <c r="I28" i="14"/>
  <c r="I30" i="14"/>
  <c r="I32" i="14"/>
  <c r="I34" i="14"/>
  <c r="I36" i="14"/>
  <c r="I38" i="14"/>
  <c r="I27" i="14"/>
  <c r="I29" i="14"/>
  <c r="I31" i="14"/>
  <c r="I33" i="14"/>
  <c r="I37" i="14"/>
  <c r="P22" i="6"/>
  <c r="P42" i="6" s="1"/>
  <c r="L22" i="6"/>
  <c r="L42" i="6" s="1"/>
  <c r="H22" i="6"/>
  <c r="H42" i="6" s="1"/>
  <c r="D22" i="6"/>
  <c r="K35" i="14"/>
  <c r="F20" i="15"/>
  <c r="F35" i="15" s="1"/>
  <c r="D35" i="15"/>
  <c r="C20" i="15"/>
  <c r="C35" i="15" s="1"/>
  <c r="G20" i="14"/>
  <c r="E20" i="15"/>
  <c r="E39" i="15" s="1"/>
  <c r="E20" i="11"/>
  <c r="I20" i="13"/>
  <c r="F20" i="13"/>
  <c r="F39" i="13" s="1"/>
  <c r="C20" i="13"/>
  <c r="C39" i="13" s="1"/>
  <c r="H20" i="13"/>
  <c r="H39" i="13" s="1"/>
  <c r="E20" i="13"/>
  <c r="J20" i="13"/>
  <c r="J39" i="13" s="1"/>
  <c r="G20" i="13"/>
  <c r="G39" i="13" s="1"/>
  <c r="D20" i="13"/>
  <c r="AG35" i="12"/>
  <c r="AE35" i="12"/>
  <c r="O35" i="12"/>
  <c r="AN35" i="12"/>
  <c r="X35" i="12"/>
  <c r="H35" i="12"/>
  <c r="AG39" i="12"/>
  <c r="AL20" i="12"/>
  <c r="AH20" i="12"/>
  <c r="AD20" i="12"/>
  <c r="Z20" i="12"/>
  <c r="V20" i="12"/>
  <c r="R20" i="12"/>
  <c r="N20" i="12"/>
  <c r="J20" i="12"/>
  <c r="F20" i="12"/>
  <c r="C20" i="12"/>
  <c r="C35" i="12" s="1"/>
  <c r="AN20" i="12"/>
  <c r="AJ20" i="12"/>
  <c r="AF20" i="12"/>
  <c r="AF35" i="12" s="1"/>
  <c r="AB20" i="12"/>
  <c r="X20" i="12"/>
  <c r="T20" i="12"/>
  <c r="P20" i="12"/>
  <c r="P35" i="12" s="1"/>
  <c r="L20" i="12"/>
  <c r="H20" i="12"/>
  <c r="D20" i="12"/>
  <c r="AM20" i="12"/>
  <c r="AM35" i="12" s="1"/>
  <c r="AI20" i="12"/>
  <c r="AI39" i="12" s="1"/>
  <c r="AE20" i="12"/>
  <c r="AA20" i="12"/>
  <c r="W20" i="12"/>
  <c r="W35" i="12" s="1"/>
  <c r="S20" i="12"/>
  <c r="O20" i="12"/>
  <c r="K20" i="12"/>
  <c r="G20" i="12"/>
  <c r="G35" i="12" s="1"/>
  <c r="AK20" i="12"/>
  <c r="AK35" i="12" s="1"/>
  <c r="AG20" i="12"/>
  <c r="AC20" i="12"/>
  <c r="AC39" i="12" s="1"/>
  <c r="Y20" i="12"/>
  <c r="Y39" i="12" s="1"/>
  <c r="U20" i="12"/>
  <c r="Q20" i="12"/>
  <c r="Q39" i="12" s="1"/>
  <c r="M20" i="12"/>
  <c r="M39" i="12" s="1"/>
  <c r="I20" i="12"/>
  <c r="I39" i="12" s="1"/>
  <c r="E20" i="12"/>
  <c r="E35" i="12" s="1"/>
  <c r="P41" i="6"/>
  <c r="L41" i="6"/>
  <c r="H41" i="6"/>
  <c r="D41" i="6"/>
  <c r="L30" i="6"/>
  <c r="N41" i="6"/>
  <c r="J41" i="6"/>
  <c r="F41" i="6"/>
  <c r="P30" i="6"/>
  <c r="D29" i="6"/>
  <c r="H29" i="6"/>
  <c r="P29" i="6"/>
  <c r="F31" i="6"/>
  <c r="J31" i="6"/>
  <c r="N31" i="6"/>
  <c r="F32" i="6"/>
  <c r="J32" i="6"/>
  <c r="N32" i="6"/>
  <c r="F33" i="6"/>
  <c r="J33" i="6"/>
  <c r="N33" i="6"/>
  <c r="F34" i="6"/>
  <c r="J34" i="6"/>
  <c r="N34" i="6"/>
  <c r="F35" i="6"/>
  <c r="J35" i="6"/>
  <c r="N35" i="6"/>
  <c r="F36" i="6"/>
  <c r="J36" i="6"/>
  <c r="N36" i="6"/>
  <c r="F37" i="6"/>
  <c r="J37" i="6"/>
  <c r="N37" i="6"/>
  <c r="F38" i="6"/>
  <c r="J38" i="6"/>
  <c r="N38" i="6"/>
  <c r="F39" i="6"/>
  <c r="J39" i="6"/>
  <c r="N39" i="6"/>
  <c r="F40" i="6"/>
  <c r="J40" i="6"/>
  <c r="N40" i="6"/>
  <c r="F42" i="6"/>
  <c r="J42" i="6"/>
  <c r="N42" i="6"/>
  <c r="F30" i="6"/>
  <c r="J30" i="6"/>
  <c r="N30" i="6"/>
  <c r="D31" i="6"/>
  <c r="H31" i="6"/>
  <c r="L31" i="6"/>
  <c r="P31" i="6"/>
  <c r="D32" i="6"/>
  <c r="H32" i="6"/>
  <c r="L32" i="6"/>
  <c r="P32" i="6"/>
  <c r="D33" i="6"/>
  <c r="H33" i="6"/>
  <c r="L33" i="6"/>
  <c r="P33" i="6"/>
  <c r="D34" i="6"/>
  <c r="H34" i="6"/>
  <c r="L34" i="6"/>
  <c r="P34" i="6"/>
  <c r="D35" i="6"/>
  <c r="H35" i="6"/>
  <c r="L35" i="6"/>
  <c r="P35" i="6"/>
  <c r="D36" i="6"/>
  <c r="H36" i="6"/>
  <c r="L36" i="6"/>
  <c r="P36" i="6"/>
  <c r="D37" i="6"/>
  <c r="H37" i="6"/>
  <c r="L37" i="6"/>
  <c r="P37" i="6"/>
  <c r="D38" i="6"/>
  <c r="H38" i="6"/>
  <c r="L38" i="6"/>
  <c r="P38" i="6"/>
  <c r="D39" i="6"/>
  <c r="H39" i="6"/>
  <c r="L39" i="6"/>
  <c r="P39" i="6"/>
  <c r="D40" i="6"/>
  <c r="H40" i="6"/>
  <c r="L40" i="6"/>
  <c r="P40" i="6"/>
  <c r="B22" i="6"/>
  <c r="B41" i="6" s="1"/>
  <c r="M22" i="6"/>
  <c r="M41" i="6" s="1"/>
  <c r="I22" i="6"/>
  <c r="E22" i="6"/>
  <c r="O22" i="6"/>
  <c r="K22" i="6"/>
  <c r="G22" i="6"/>
  <c r="C22" i="6"/>
  <c r="Q20" i="6"/>
  <c r="Q16" i="6"/>
  <c r="Q19" i="6"/>
  <c r="Q15" i="6"/>
  <c r="Q11" i="6"/>
  <c r="Q18" i="6"/>
  <c r="Q14" i="6"/>
  <c r="Q10" i="6"/>
  <c r="Q21" i="6"/>
  <c r="Q12" i="6"/>
  <c r="Q9" i="6"/>
  <c r="Q17" i="6"/>
  <c r="D14" i="4"/>
  <c r="C14" i="4"/>
  <c r="E13" i="4"/>
  <c r="E12" i="4"/>
  <c r="E11" i="4"/>
  <c r="E10" i="4"/>
  <c r="E9" i="4"/>
  <c r="E8" i="4"/>
  <c r="E7" i="4"/>
  <c r="E6" i="4"/>
  <c r="E5" i="4"/>
  <c r="L29" i="6" l="1"/>
  <c r="H30" i="6"/>
  <c r="G27" i="14"/>
  <c r="G29" i="14"/>
  <c r="G31" i="14"/>
  <c r="G33" i="14"/>
  <c r="G37" i="14"/>
  <c r="G40" i="14"/>
  <c r="G28" i="14"/>
  <c r="G30" i="14"/>
  <c r="G32" i="14"/>
  <c r="G34" i="14"/>
  <c r="G36" i="14"/>
  <c r="G38" i="14"/>
  <c r="G39" i="14"/>
  <c r="E28" i="14"/>
  <c r="E30" i="14"/>
  <c r="E32" i="14"/>
  <c r="E34" i="14"/>
  <c r="E36" i="14"/>
  <c r="E38" i="14"/>
  <c r="E27" i="14"/>
  <c r="E29" i="14"/>
  <c r="E31" i="14"/>
  <c r="E33" i="14"/>
  <c r="E37" i="14"/>
  <c r="E40" i="14"/>
  <c r="C40" i="15"/>
  <c r="C38" i="15"/>
  <c r="C36" i="15"/>
  <c r="C34" i="15"/>
  <c r="C33" i="15"/>
  <c r="C32" i="15"/>
  <c r="C31" i="15"/>
  <c r="C30" i="15"/>
  <c r="C29" i="15"/>
  <c r="C28" i="15"/>
  <c r="C27" i="15"/>
  <c r="C39" i="15"/>
  <c r="C37" i="15"/>
  <c r="D42" i="6"/>
  <c r="D30" i="6"/>
  <c r="E40" i="11"/>
  <c r="E38" i="11"/>
  <c r="E37" i="11"/>
  <c r="E36" i="11"/>
  <c r="E34" i="11"/>
  <c r="E33" i="11"/>
  <c r="E32" i="11"/>
  <c r="E31" i="11"/>
  <c r="E30" i="11"/>
  <c r="E29" i="11"/>
  <c r="E28" i="11"/>
  <c r="E27" i="11"/>
  <c r="G30" i="11"/>
  <c r="G34" i="11"/>
  <c r="G38" i="11"/>
  <c r="G27" i="11"/>
  <c r="G31" i="11"/>
  <c r="G28" i="11"/>
  <c r="G32" i="11"/>
  <c r="G36" i="11"/>
  <c r="G40" i="11"/>
  <c r="G37" i="11"/>
  <c r="G29" i="11"/>
  <c r="G33" i="11"/>
  <c r="E39" i="11"/>
  <c r="E40" i="15"/>
  <c r="E38" i="15"/>
  <c r="E37" i="15"/>
  <c r="E36" i="15"/>
  <c r="E35" i="15"/>
  <c r="E34" i="15"/>
  <c r="E33" i="15"/>
  <c r="E32" i="15"/>
  <c r="E31" i="15"/>
  <c r="E30" i="15"/>
  <c r="E29" i="15"/>
  <c r="E28" i="15"/>
  <c r="E27" i="15"/>
  <c r="F40" i="15"/>
  <c r="F39" i="15"/>
  <c r="F38" i="15"/>
  <c r="F37" i="15"/>
  <c r="F36" i="15"/>
  <c r="F34" i="15"/>
  <c r="F33" i="15"/>
  <c r="F32" i="15"/>
  <c r="F31" i="15"/>
  <c r="F30" i="15"/>
  <c r="F29" i="15"/>
  <c r="F28" i="15"/>
  <c r="F27" i="15"/>
  <c r="G35" i="11"/>
  <c r="E35" i="11"/>
  <c r="J35" i="13"/>
  <c r="C35" i="13"/>
  <c r="G35" i="13"/>
  <c r="E37" i="13"/>
  <c r="E33" i="13"/>
  <c r="E29" i="13"/>
  <c r="E38" i="13"/>
  <c r="E34" i="13"/>
  <c r="E30" i="13"/>
  <c r="E40" i="13"/>
  <c r="E36" i="13"/>
  <c r="E32" i="13"/>
  <c r="E28" i="13"/>
  <c r="E31" i="13"/>
  <c r="E27" i="13"/>
  <c r="G31" i="13"/>
  <c r="G27" i="13"/>
  <c r="G38" i="13"/>
  <c r="G34" i="13"/>
  <c r="G30" i="13"/>
  <c r="G32" i="13"/>
  <c r="G28" i="13"/>
  <c r="G37" i="13"/>
  <c r="G33" i="13"/>
  <c r="G29" i="13"/>
  <c r="G40" i="13"/>
  <c r="G36" i="13"/>
  <c r="C31" i="13"/>
  <c r="C27" i="13"/>
  <c r="C38" i="13"/>
  <c r="C34" i="13"/>
  <c r="C30" i="13"/>
  <c r="C40" i="13"/>
  <c r="C36" i="13"/>
  <c r="C37" i="13"/>
  <c r="C33" i="13"/>
  <c r="C29" i="13"/>
  <c r="C32" i="13"/>
  <c r="C28" i="13"/>
  <c r="E35" i="13"/>
  <c r="I40" i="13"/>
  <c r="I36" i="13"/>
  <c r="I32" i="13"/>
  <c r="I28" i="13"/>
  <c r="I31" i="13"/>
  <c r="I27" i="13"/>
  <c r="I33" i="13"/>
  <c r="I29" i="13"/>
  <c r="I38" i="13"/>
  <c r="I34" i="13"/>
  <c r="I30" i="13"/>
  <c r="I37" i="13"/>
  <c r="H37" i="13"/>
  <c r="H33" i="13"/>
  <c r="H29" i="13"/>
  <c r="H40" i="13"/>
  <c r="H36" i="13"/>
  <c r="H32" i="13"/>
  <c r="H28" i="13"/>
  <c r="H38" i="13"/>
  <c r="H34" i="13"/>
  <c r="H31" i="13"/>
  <c r="H27" i="13"/>
  <c r="H30" i="13"/>
  <c r="D38" i="13"/>
  <c r="D34" i="13"/>
  <c r="D30" i="13"/>
  <c r="D37" i="13"/>
  <c r="D33" i="13"/>
  <c r="D29" i="13"/>
  <c r="D31" i="13"/>
  <c r="D27" i="13"/>
  <c r="D40" i="13"/>
  <c r="D36" i="13"/>
  <c r="D32" i="13"/>
  <c r="D28" i="13"/>
  <c r="D39" i="13"/>
  <c r="D35" i="13"/>
  <c r="J31" i="13"/>
  <c r="J27" i="13"/>
  <c r="J36" i="13"/>
  <c r="J32" i="13"/>
  <c r="J28" i="13"/>
  <c r="J38" i="13"/>
  <c r="J34" i="13"/>
  <c r="J30" i="13"/>
  <c r="J37" i="13"/>
  <c r="J33" i="13"/>
  <c r="J29" i="13"/>
  <c r="J40" i="13"/>
  <c r="F40" i="13"/>
  <c r="F36" i="13"/>
  <c r="F32" i="13"/>
  <c r="F28" i="13"/>
  <c r="F31" i="13"/>
  <c r="F27" i="13"/>
  <c r="F37" i="13"/>
  <c r="F38" i="13"/>
  <c r="F34" i="13"/>
  <c r="F30" i="13"/>
  <c r="F33" i="13"/>
  <c r="F29" i="13"/>
  <c r="F35" i="13"/>
  <c r="H35" i="13"/>
  <c r="I39" i="13"/>
  <c r="I35" i="13"/>
  <c r="E39" i="13"/>
  <c r="U37" i="12"/>
  <c r="U40" i="12"/>
  <c r="U34" i="12"/>
  <c r="U31" i="12"/>
  <c r="U29" i="12"/>
  <c r="U27" i="12"/>
  <c r="U36" i="12"/>
  <c r="U32" i="12"/>
  <c r="U30" i="12"/>
  <c r="U28" i="12"/>
  <c r="U38" i="12"/>
  <c r="U33" i="12"/>
  <c r="S40" i="12"/>
  <c r="S38" i="12"/>
  <c r="S33" i="12"/>
  <c r="S30" i="12"/>
  <c r="S28" i="12"/>
  <c r="S37" i="12"/>
  <c r="S34" i="12"/>
  <c r="S31" i="12"/>
  <c r="S29" i="12"/>
  <c r="S27" i="12"/>
  <c r="S36" i="12"/>
  <c r="S32" i="12"/>
  <c r="L40" i="12"/>
  <c r="L38" i="12"/>
  <c r="L36" i="12"/>
  <c r="L34" i="12"/>
  <c r="L32" i="12"/>
  <c r="L37" i="12"/>
  <c r="L33" i="12"/>
  <c r="L31" i="12"/>
  <c r="L29" i="12"/>
  <c r="L27" i="12"/>
  <c r="L28" i="12"/>
  <c r="L30" i="12"/>
  <c r="AB40" i="12"/>
  <c r="AB38" i="12"/>
  <c r="AB36" i="12"/>
  <c r="AB34" i="12"/>
  <c r="AB32" i="12"/>
  <c r="AB37" i="12"/>
  <c r="AB33" i="12"/>
  <c r="AB31" i="12"/>
  <c r="AB29" i="12"/>
  <c r="AB27" i="12"/>
  <c r="AB28" i="12"/>
  <c r="AB30" i="12"/>
  <c r="R37" i="12"/>
  <c r="R33" i="12"/>
  <c r="R40" i="12"/>
  <c r="R38" i="12"/>
  <c r="R36" i="12"/>
  <c r="R34" i="12"/>
  <c r="R32" i="12"/>
  <c r="R30" i="12"/>
  <c r="R28" i="12"/>
  <c r="R27" i="12"/>
  <c r="R29" i="12"/>
  <c r="R31" i="12"/>
  <c r="R39" i="12"/>
  <c r="M37" i="12"/>
  <c r="M34" i="12"/>
  <c r="M31" i="12"/>
  <c r="M29" i="12"/>
  <c r="M27" i="12"/>
  <c r="M38" i="12"/>
  <c r="M40" i="12"/>
  <c r="M36" i="12"/>
  <c r="M32" i="12"/>
  <c r="M30" i="12"/>
  <c r="M28" i="12"/>
  <c r="M33" i="12"/>
  <c r="AC37" i="12"/>
  <c r="AC34" i="12"/>
  <c r="AC31" i="12"/>
  <c r="AC29" i="12"/>
  <c r="AC27" i="12"/>
  <c r="AC38" i="12"/>
  <c r="AC40" i="12"/>
  <c r="AC36" i="12"/>
  <c r="AC32" i="12"/>
  <c r="AC30" i="12"/>
  <c r="AC28" i="12"/>
  <c r="AC33" i="12"/>
  <c r="K40" i="12"/>
  <c r="K38" i="12"/>
  <c r="K33" i="12"/>
  <c r="K30" i="12"/>
  <c r="K28" i="12"/>
  <c r="K34" i="12"/>
  <c r="K31" i="12"/>
  <c r="K29" i="12"/>
  <c r="K27" i="12"/>
  <c r="K37" i="12"/>
  <c r="K36" i="12"/>
  <c r="K32" i="12"/>
  <c r="AA40" i="12"/>
  <c r="AA38" i="12"/>
  <c r="AA33" i="12"/>
  <c r="AA30" i="12"/>
  <c r="AA28" i="12"/>
  <c r="AA34" i="12"/>
  <c r="AA31" i="12"/>
  <c r="AA29" i="12"/>
  <c r="AA27" i="12"/>
  <c r="AA32" i="12"/>
  <c r="AA37" i="12"/>
  <c r="AA36" i="12"/>
  <c r="D40" i="12"/>
  <c r="D38" i="12"/>
  <c r="D36" i="12"/>
  <c r="D34" i="12"/>
  <c r="D37" i="12"/>
  <c r="D33" i="12"/>
  <c r="D31" i="12"/>
  <c r="D29" i="12"/>
  <c r="D27" i="12"/>
  <c r="D32" i="12"/>
  <c r="D30" i="12"/>
  <c r="D28" i="12"/>
  <c r="T40" i="12"/>
  <c r="T38" i="12"/>
  <c r="T36" i="12"/>
  <c r="T34" i="12"/>
  <c r="T32" i="12"/>
  <c r="T37" i="12"/>
  <c r="T33" i="12"/>
  <c r="T31" i="12"/>
  <c r="T29" i="12"/>
  <c r="T27" i="12"/>
  <c r="T30" i="12"/>
  <c r="T28" i="12"/>
  <c r="AJ40" i="12"/>
  <c r="AJ38" i="12"/>
  <c r="AJ36" i="12"/>
  <c r="AJ34" i="12"/>
  <c r="AJ32" i="12"/>
  <c r="AJ37" i="12"/>
  <c r="AJ33" i="12"/>
  <c r="AJ31" i="12"/>
  <c r="AJ29" i="12"/>
  <c r="AJ27" i="12"/>
  <c r="AJ28" i="12"/>
  <c r="AJ30" i="12"/>
  <c r="J37" i="12"/>
  <c r="J33" i="12"/>
  <c r="J40" i="12"/>
  <c r="J38" i="12"/>
  <c r="J36" i="12"/>
  <c r="J34" i="12"/>
  <c r="J32" i="12"/>
  <c r="J30" i="12"/>
  <c r="J28" i="12"/>
  <c r="J31" i="12"/>
  <c r="J29" i="12"/>
  <c r="J27" i="12"/>
  <c r="Z37" i="12"/>
  <c r="Z33" i="12"/>
  <c r="Z40" i="12"/>
  <c r="Z38" i="12"/>
  <c r="Z36" i="12"/>
  <c r="Z34" i="12"/>
  <c r="Z32" i="12"/>
  <c r="Z30" i="12"/>
  <c r="Z28" i="12"/>
  <c r="Z31" i="12"/>
  <c r="Z27" i="12"/>
  <c r="Z29" i="12"/>
  <c r="E39" i="12"/>
  <c r="U39" i="12"/>
  <c r="AK39" i="12"/>
  <c r="J39" i="12"/>
  <c r="J35" i="12"/>
  <c r="Z35" i="12"/>
  <c r="D39" i="12"/>
  <c r="T39" i="12"/>
  <c r="AJ39" i="12"/>
  <c r="AA39" i="12"/>
  <c r="Z39" i="12"/>
  <c r="Q37" i="12"/>
  <c r="Q38" i="12"/>
  <c r="Q36" i="12"/>
  <c r="Q32" i="12"/>
  <c r="Q31" i="12"/>
  <c r="Q29" i="12"/>
  <c r="Q27" i="12"/>
  <c r="Q40" i="12"/>
  <c r="Q33" i="12"/>
  <c r="Q34" i="12"/>
  <c r="Q30" i="12"/>
  <c r="Q28" i="12"/>
  <c r="Q35" i="12"/>
  <c r="AG37" i="12"/>
  <c r="AG38" i="12"/>
  <c r="AG36" i="12"/>
  <c r="AG32" i="12"/>
  <c r="AG31" i="12"/>
  <c r="AG29" i="12"/>
  <c r="AG27" i="12"/>
  <c r="AG40" i="12"/>
  <c r="AG33" i="12"/>
  <c r="AG34" i="12"/>
  <c r="AG30" i="12"/>
  <c r="AG28" i="12"/>
  <c r="O40" i="12"/>
  <c r="O38" i="12"/>
  <c r="O30" i="12"/>
  <c r="O28" i="12"/>
  <c r="O36" i="12"/>
  <c r="O32" i="12"/>
  <c r="O37" i="12"/>
  <c r="O33" i="12"/>
  <c r="O31" i="12"/>
  <c r="O29" i="12"/>
  <c r="O27" i="12"/>
  <c r="O34" i="12"/>
  <c r="O39" i="12"/>
  <c r="AE40" i="12"/>
  <c r="AE38" i="12"/>
  <c r="AE30" i="12"/>
  <c r="AE28" i="12"/>
  <c r="AE36" i="12"/>
  <c r="AE32" i="12"/>
  <c r="AE37" i="12"/>
  <c r="AE33" i="12"/>
  <c r="AE31" i="12"/>
  <c r="AE29" i="12"/>
  <c r="AE27" i="12"/>
  <c r="AE39" i="12"/>
  <c r="AE34" i="12"/>
  <c r="H40" i="12"/>
  <c r="H38" i="12"/>
  <c r="H36" i="12"/>
  <c r="H34" i="12"/>
  <c r="H32" i="12"/>
  <c r="H37" i="12"/>
  <c r="H33" i="12"/>
  <c r="H31" i="12"/>
  <c r="H29" i="12"/>
  <c r="H27" i="12"/>
  <c r="H28" i="12"/>
  <c r="H30" i="12"/>
  <c r="X40" i="12"/>
  <c r="X38" i="12"/>
  <c r="X36" i="12"/>
  <c r="X34" i="12"/>
  <c r="X32" i="12"/>
  <c r="X37" i="12"/>
  <c r="X33" i="12"/>
  <c r="X31" i="12"/>
  <c r="X29" i="12"/>
  <c r="X27" i="12"/>
  <c r="X28" i="12"/>
  <c r="X30" i="12"/>
  <c r="AN40" i="12"/>
  <c r="AN38" i="12"/>
  <c r="AN36" i="12"/>
  <c r="AN34" i="12"/>
  <c r="AN32" i="12"/>
  <c r="AN37" i="12"/>
  <c r="AN33" i="12"/>
  <c r="AN31" i="12"/>
  <c r="AN29" i="12"/>
  <c r="AN27" i="12"/>
  <c r="AN28" i="12"/>
  <c r="AN30" i="12"/>
  <c r="N37" i="12"/>
  <c r="N33" i="12"/>
  <c r="N40" i="12"/>
  <c r="N38" i="12"/>
  <c r="N36" i="12"/>
  <c r="N34" i="12"/>
  <c r="N32" i="12"/>
  <c r="N30" i="12"/>
  <c r="N28" i="12"/>
  <c r="N27" i="12"/>
  <c r="N31" i="12"/>
  <c r="N29" i="12"/>
  <c r="AD37" i="12"/>
  <c r="AD33" i="12"/>
  <c r="AD40" i="12"/>
  <c r="AD38" i="12"/>
  <c r="AD36" i="12"/>
  <c r="AD34" i="12"/>
  <c r="AD32" i="12"/>
  <c r="AD30" i="12"/>
  <c r="AD28" i="12"/>
  <c r="AD31" i="12"/>
  <c r="AD27" i="12"/>
  <c r="AD29" i="12"/>
  <c r="D35" i="12"/>
  <c r="T35" i="12"/>
  <c r="AJ35" i="12"/>
  <c r="N39" i="12"/>
  <c r="N35" i="12"/>
  <c r="AD35" i="12"/>
  <c r="H39" i="12"/>
  <c r="X39" i="12"/>
  <c r="AN39" i="12"/>
  <c r="S35" i="12"/>
  <c r="AI35" i="12"/>
  <c r="AD39" i="12"/>
  <c r="M35" i="12"/>
  <c r="C39" i="12"/>
  <c r="E37" i="12"/>
  <c r="E40" i="12"/>
  <c r="E34" i="12"/>
  <c r="E31" i="12"/>
  <c r="E29" i="12"/>
  <c r="E27" i="12"/>
  <c r="E36" i="12"/>
  <c r="E32" i="12"/>
  <c r="E30" i="12"/>
  <c r="E28" i="12"/>
  <c r="E33" i="12"/>
  <c r="E38" i="12"/>
  <c r="AI40" i="12"/>
  <c r="AI38" i="12"/>
  <c r="AI33" i="12"/>
  <c r="AI30" i="12"/>
  <c r="AI28" i="12"/>
  <c r="AI37" i="12"/>
  <c r="AI34" i="12"/>
  <c r="AI31" i="12"/>
  <c r="AI29" i="12"/>
  <c r="AI27" i="12"/>
  <c r="AI32" i="12"/>
  <c r="AI36" i="12"/>
  <c r="AH37" i="12"/>
  <c r="AH33" i="12"/>
  <c r="AH40" i="12"/>
  <c r="AH38" i="12"/>
  <c r="AH36" i="12"/>
  <c r="AH34" i="12"/>
  <c r="AH32" i="12"/>
  <c r="AH30" i="12"/>
  <c r="AH28" i="12"/>
  <c r="AH27" i="12"/>
  <c r="AH29" i="12"/>
  <c r="AH31" i="12"/>
  <c r="R35" i="12"/>
  <c r="L39" i="12"/>
  <c r="AB39" i="12"/>
  <c r="AH39" i="12"/>
  <c r="U35" i="12"/>
  <c r="S39" i="12"/>
  <c r="AK37" i="12"/>
  <c r="AK40" i="12"/>
  <c r="AK34" i="12"/>
  <c r="AK31" i="12"/>
  <c r="AK29" i="12"/>
  <c r="AK27" i="12"/>
  <c r="AK36" i="12"/>
  <c r="AK32" i="12"/>
  <c r="AK30" i="12"/>
  <c r="AK28" i="12"/>
  <c r="AK38" i="12"/>
  <c r="AK33" i="12"/>
  <c r="C40" i="12"/>
  <c r="C38" i="12"/>
  <c r="C33" i="12"/>
  <c r="C32" i="12"/>
  <c r="C30" i="12"/>
  <c r="C28" i="12"/>
  <c r="C37" i="12"/>
  <c r="C34" i="12"/>
  <c r="C31" i="12"/>
  <c r="C29" i="12"/>
  <c r="C27" i="12"/>
  <c r="C36" i="12"/>
  <c r="AH35" i="12"/>
  <c r="I37" i="12"/>
  <c r="I36" i="12"/>
  <c r="I32" i="12"/>
  <c r="I31" i="12"/>
  <c r="I29" i="12"/>
  <c r="I27" i="12"/>
  <c r="I33" i="12"/>
  <c r="I38" i="12"/>
  <c r="I34" i="12"/>
  <c r="I30" i="12"/>
  <c r="I28" i="12"/>
  <c r="I40" i="12"/>
  <c r="I35" i="12"/>
  <c r="Y37" i="12"/>
  <c r="Y36" i="12"/>
  <c r="Y32" i="12"/>
  <c r="Y31" i="12"/>
  <c r="Y29" i="12"/>
  <c r="Y27" i="12"/>
  <c r="Y33" i="12"/>
  <c r="Y38" i="12"/>
  <c r="Y34" i="12"/>
  <c r="Y30" i="12"/>
  <c r="Y28" i="12"/>
  <c r="Y40" i="12"/>
  <c r="Y35" i="12"/>
  <c r="G40" i="12"/>
  <c r="G38" i="12"/>
  <c r="G37" i="12"/>
  <c r="G30" i="12"/>
  <c r="G28" i="12"/>
  <c r="G39" i="12"/>
  <c r="G36" i="12"/>
  <c r="G32" i="12"/>
  <c r="G33" i="12"/>
  <c r="G31" i="12"/>
  <c r="G29" i="12"/>
  <c r="G27" i="12"/>
  <c r="G34" i="12"/>
  <c r="W40" i="12"/>
  <c r="W38" i="12"/>
  <c r="W37" i="12"/>
  <c r="W30" i="12"/>
  <c r="W28" i="12"/>
  <c r="W39" i="12"/>
  <c r="W36" i="12"/>
  <c r="W32" i="12"/>
  <c r="W33" i="12"/>
  <c r="W31" i="12"/>
  <c r="W29" i="12"/>
  <c r="W27" i="12"/>
  <c r="W34" i="12"/>
  <c r="AM40" i="12"/>
  <c r="AM38" i="12"/>
  <c r="AM36" i="12"/>
  <c r="AM37" i="12"/>
  <c r="AM30" i="12"/>
  <c r="AM28" i="12"/>
  <c r="AM39" i="12"/>
  <c r="AM32" i="12"/>
  <c r="AM33" i="12"/>
  <c r="AM31" i="12"/>
  <c r="AM29" i="12"/>
  <c r="AM27" i="12"/>
  <c r="AM34" i="12"/>
  <c r="P40" i="12"/>
  <c r="P38" i="12"/>
  <c r="P36" i="12"/>
  <c r="P34" i="12"/>
  <c r="P32" i="12"/>
  <c r="P37" i="12"/>
  <c r="P33" i="12"/>
  <c r="P31" i="12"/>
  <c r="P29" i="12"/>
  <c r="P27" i="12"/>
  <c r="P30" i="12"/>
  <c r="P28" i="12"/>
  <c r="AF40" i="12"/>
  <c r="AF38" i="12"/>
  <c r="AF36" i="12"/>
  <c r="AF34" i="12"/>
  <c r="AF32" i="12"/>
  <c r="AF37" i="12"/>
  <c r="AF33" i="12"/>
  <c r="AF31" i="12"/>
  <c r="AF29" i="12"/>
  <c r="AF27" i="12"/>
  <c r="AF30" i="12"/>
  <c r="AF28" i="12"/>
  <c r="F37" i="12"/>
  <c r="F33" i="12"/>
  <c r="F40" i="12"/>
  <c r="F38" i="12"/>
  <c r="F36" i="12"/>
  <c r="F34" i="12"/>
  <c r="F32" i="12"/>
  <c r="F30" i="12"/>
  <c r="F28" i="12"/>
  <c r="F29" i="12"/>
  <c r="F31" i="12"/>
  <c r="F27" i="12"/>
  <c r="V37" i="12"/>
  <c r="V33" i="12"/>
  <c r="V40" i="12"/>
  <c r="V38" i="12"/>
  <c r="V36" i="12"/>
  <c r="V34" i="12"/>
  <c r="V32" i="12"/>
  <c r="V30" i="12"/>
  <c r="V28" i="12"/>
  <c r="V29" i="12"/>
  <c r="V31" i="12"/>
  <c r="V27" i="12"/>
  <c r="AL37" i="12"/>
  <c r="AL33" i="12"/>
  <c r="AL40" i="12"/>
  <c r="AL38" i="12"/>
  <c r="AL36" i="12"/>
  <c r="AL34" i="12"/>
  <c r="AL32" i="12"/>
  <c r="AL30" i="12"/>
  <c r="AL28" i="12"/>
  <c r="AL29" i="12"/>
  <c r="AL27" i="12"/>
  <c r="AL31" i="12"/>
  <c r="L35" i="12"/>
  <c r="AB35" i="12"/>
  <c r="F39" i="12"/>
  <c r="F35" i="12"/>
  <c r="V35" i="12"/>
  <c r="AL35" i="12"/>
  <c r="P39" i="12"/>
  <c r="AF39" i="12"/>
  <c r="K35" i="12"/>
  <c r="AA35" i="12"/>
  <c r="K39" i="12"/>
  <c r="V39" i="12"/>
  <c r="AL39" i="12"/>
  <c r="AC35" i="12"/>
  <c r="G30" i="6"/>
  <c r="G42" i="6"/>
  <c r="G40" i="6"/>
  <c r="G39" i="6"/>
  <c r="G38" i="6"/>
  <c r="G36" i="6"/>
  <c r="G35" i="6"/>
  <c r="G34" i="6"/>
  <c r="G33" i="6"/>
  <c r="G32" i="6"/>
  <c r="G31" i="6"/>
  <c r="G29" i="6"/>
  <c r="G37" i="6"/>
  <c r="Q36" i="6"/>
  <c r="Q22" i="6"/>
  <c r="Q38" i="6" s="1"/>
  <c r="K30" i="6"/>
  <c r="K42" i="6"/>
  <c r="K40" i="6"/>
  <c r="K39" i="6"/>
  <c r="K38" i="6"/>
  <c r="K36" i="6"/>
  <c r="K35" i="6"/>
  <c r="K34" i="6"/>
  <c r="K33" i="6"/>
  <c r="K32" i="6"/>
  <c r="K31" i="6"/>
  <c r="K29" i="6"/>
  <c r="M40" i="6"/>
  <c r="M37" i="6"/>
  <c r="M34" i="6"/>
  <c r="M31" i="6"/>
  <c r="M29" i="6"/>
  <c r="M42" i="6"/>
  <c r="M39" i="6"/>
  <c r="M36" i="6"/>
  <c r="M33" i="6"/>
  <c r="M30" i="6"/>
  <c r="M38" i="6"/>
  <c r="M35" i="6"/>
  <c r="M32" i="6"/>
  <c r="K37" i="6"/>
  <c r="K41" i="6"/>
  <c r="Q34" i="6"/>
  <c r="Q41" i="6"/>
  <c r="Q40" i="6"/>
  <c r="O30" i="6"/>
  <c r="O42" i="6"/>
  <c r="O40" i="6"/>
  <c r="O39" i="6"/>
  <c r="O38" i="6"/>
  <c r="O36" i="6"/>
  <c r="O35" i="6"/>
  <c r="O34" i="6"/>
  <c r="O33" i="6"/>
  <c r="O32" i="6"/>
  <c r="O31" i="6"/>
  <c r="O29" i="6"/>
  <c r="B31" i="6"/>
  <c r="B30" i="6"/>
  <c r="B29" i="6"/>
  <c r="B42" i="6"/>
  <c r="B40" i="6"/>
  <c r="B39" i="6"/>
  <c r="B38" i="6"/>
  <c r="B36" i="6"/>
  <c r="B35" i="6"/>
  <c r="B34" i="6"/>
  <c r="B33" i="6"/>
  <c r="B32" i="6"/>
  <c r="O37" i="6"/>
  <c r="O41" i="6"/>
  <c r="B37" i="6"/>
  <c r="Q29" i="6"/>
  <c r="I42" i="6"/>
  <c r="I38" i="6"/>
  <c r="I35" i="6"/>
  <c r="I32" i="6"/>
  <c r="I29" i="6"/>
  <c r="I40" i="6"/>
  <c r="I37" i="6"/>
  <c r="I34" i="6"/>
  <c r="I31" i="6"/>
  <c r="I30" i="6"/>
  <c r="I39" i="6"/>
  <c r="I36" i="6"/>
  <c r="I33" i="6"/>
  <c r="G41" i="6"/>
  <c r="Q32" i="6"/>
  <c r="Q37" i="6"/>
  <c r="Q30" i="6"/>
  <c r="Q35" i="6"/>
  <c r="C30" i="6"/>
  <c r="C29" i="6"/>
  <c r="C42" i="6"/>
  <c r="C40" i="6"/>
  <c r="C39" i="6"/>
  <c r="C38" i="6"/>
  <c r="C36" i="6"/>
  <c r="C35" i="6"/>
  <c r="C34" i="6"/>
  <c r="C33" i="6"/>
  <c r="C32" i="6"/>
  <c r="C31" i="6"/>
  <c r="E39" i="6"/>
  <c r="E36" i="6"/>
  <c r="E33" i="6"/>
  <c r="E31" i="6"/>
  <c r="E29" i="6"/>
  <c r="E42" i="6"/>
  <c r="E38" i="6"/>
  <c r="E35" i="6"/>
  <c r="E32" i="6"/>
  <c r="E30" i="6"/>
  <c r="E40" i="6"/>
  <c r="E37" i="6"/>
  <c r="E34" i="6"/>
  <c r="C37" i="6"/>
  <c r="C41" i="6"/>
  <c r="I41" i="6"/>
  <c r="E41" i="6"/>
  <c r="E14" i="4"/>
  <c r="Q31" i="6" l="1"/>
  <c r="Q33" i="6"/>
  <c r="Q42" i="6"/>
  <c r="Q39" i="6"/>
</calcChain>
</file>

<file path=xl/sharedStrings.xml><?xml version="1.0" encoding="utf-8"?>
<sst xmlns="http://schemas.openxmlformats.org/spreadsheetml/2006/main" count="1470" uniqueCount="478">
  <si>
    <t>Sigla</t>
  </si>
  <si>
    <t>Designador</t>
  </si>
  <si>
    <t>COSTOS TOTALES</t>
  </si>
  <si>
    <t>Razon Social</t>
  </si>
  <si>
    <t>Actividad1</t>
  </si>
  <si>
    <t>AAL</t>
  </si>
  <si>
    <t>B752</t>
  </si>
  <si>
    <t>AMERICAN AIR LINES</t>
  </si>
  <si>
    <t>PA</t>
  </si>
  <si>
    <t>ACA</t>
  </si>
  <si>
    <t>B763</t>
  </si>
  <si>
    <t>AIR CANADA SUCURSAL COLOMBIA</t>
  </si>
  <si>
    <t>AIJ</t>
  </si>
  <si>
    <t>A320</t>
  </si>
  <si>
    <t>ABC AEROLINEAS SA DE CV SUCURSAL COLOMBIA</t>
  </si>
  <si>
    <t>H25B</t>
  </si>
  <si>
    <t>TA</t>
  </si>
  <si>
    <t>AMX</t>
  </si>
  <si>
    <t>B737</t>
  </si>
  <si>
    <t>AEROVIAS DE MEXICO S. A. AEROMEXICO SUCURSAL COLOMBIA</t>
  </si>
  <si>
    <t>ANQ</t>
  </si>
  <si>
    <t>D328</t>
  </si>
  <si>
    <t>AEROLINEA DE ANTIOQUIA S.A</t>
  </si>
  <si>
    <t>JS32</t>
  </si>
  <si>
    <t>ARE</t>
  </si>
  <si>
    <t>AEROVIAS DE INTEGRACION REGIONAL S.A. AIRES S.A.</t>
  </si>
  <si>
    <t>TR</t>
  </si>
  <si>
    <t>B762</t>
  </si>
  <si>
    <t>ARG</t>
  </si>
  <si>
    <t>A343</t>
  </si>
  <si>
    <t>AEROLINEAS ARGENTINAS</t>
  </si>
  <si>
    <t>AVA</t>
  </si>
  <si>
    <t>AT72</t>
  </si>
  <si>
    <t>AEROVIAS DEL CONTINENTE AMERICANO S.A. AVIANCA</t>
  </si>
  <si>
    <t>A318</t>
  </si>
  <si>
    <t>A319</t>
  </si>
  <si>
    <t>A321</t>
  </si>
  <si>
    <t>A332</t>
  </si>
  <si>
    <t>B787</t>
  </si>
  <si>
    <t>CLX</t>
  </si>
  <si>
    <t>B748</t>
  </si>
  <si>
    <t>CARGOLUX AIRLINES INTERNATIONAL S.A. SUCURSAL COLOMBIA.</t>
  </si>
  <si>
    <t>CA</t>
  </si>
  <si>
    <t>CMP</t>
  </si>
  <si>
    <t>COMPAÑIA PANAMEÑA DE AVIACION S.A.</t>
  </si>
  <si>
    <t>E190</t>
  </si>
  <si>
    <t>CUB</t>
  </si>
  <si>
    <t>AN26</t>
  </si>
  <si>
    <t>COMPANIA NACIONAL CUBANA DE AVIACION.</t>
  </si>
  <si>
    <t>B727</t>
  </si>
  <si>
    <t>T204</t>
  </si>
  <si>
    <t>DAE</t>
  </si>
  <si>
    <t>DHL AERO EXPRESO S.A. SUCURSAL COLOMBIA</t>
  </si>
  <si>
    <t>DAL</t>
  </si>
  <si>
    <t>DELTA AIR LINES INC. SUCURSAL DE COLOMBIA</t>
  </si>
  <si>
    <t>DLH</t>
  </si>
  <si>
    <t>A346</t>
  </si>
  <si>
    <t>DEUTSCHE LUFTHANSA AKTIENGESELLSCHAFT</t>
  </si>
  <si>
    <t>EFY</t>
  </si>
  <si>
    <t>AT45</t>
  </si>
  <si>
    <t>EMPRESA AÉREA DE SERVICIOS Y FACILITACIÓN LOGÍSTICA INTEGRAL S.A. - EASYFLY S.A.</t>
  </si>
  <si>
    <t>JS41</t>
  </si>
  <si>
    <t>FWL</t>
  </si>
  <si>
    <t>FLORIDA WEST INTERNATIONAL AIRWAYS INC. SUCURSAL COLOMBIA</t>
  </si>
  <si>
    <t>GLG</t>
  </si>
  <si>
    <t>AEROLINEAS GALAPAGOS S.A. AEROGAL SUCURSAL COLOMBIANA</t>
  </si>
  <si>
    <t>GUG</t>
  </si>
  <si>
    <t>AVIATECA SOCIEDAD ANONIMA SUCURSAL COLOMBIA</t>
  </si>
  <si>
    <t>HEL</t>
  </si>
  <si>
    <t>A119</t>
  </si>
  <si>
    <t>HELICOPTEROS NACIONALES DE COLOMBIA S.A.S. "HELICOL S.A.S."</t>
  </si>
  <si>
    <t>B190</t>
  </si>
  <si>
    <t>B412</t>
  </si>
  <si>
    <t>IBE</t>
  </si>
  <si>
    <t>IBERIA LINEAS AEREAS DE ESPANA SOCIEDAD ANONIMA OPERADORA SUCURSAL COLOMBIANA - IBERIA OPERADORA</t>
  </si>
  <si>
    <t>JBU</t>
  </si>
  <si>
    <t>JETBLUE AIRWAYS CORPORATION-SUCURSAL COLOMBIA</t>
  </si>
  <si>
    <t>KRE</t>
  </si>
  <si>
    <t>AEROSUCRE S.A.</t>
  </si>
  <si>
    <t>LAE</t>
  </si>
  <si>
    <t>LINEA AEREA CARGUERA DE COLOMBIA S.A. LAN CARGO COLOMBIA O LAN CARGO COLOMBIA S.A. O LANCO O LATAM CARGO COLOMBIA</t>
  </si>
  <si>
    <t>B772</t>
  </si>
  <si>
    <t>LAN</t>
  </si>
  <si>
    <t>LATAM AIRLINES GROUP S.A. (ANTES LAN AIRLINES S.A)</t>
  </si>
  <si>
    <t>LPE</t>
  </si>
  <si>
    <t>LAN PERU S.A. SUCURSAL COLOMBIA</t>
  </si>
  <si>
    <t>LRC</t>
  </si>
  <si>
    <t>LACSA LINEAS AEREAS COSTARRICENSES S.A.</t>
  </si>
  <si>
    <t>BE9L</t>
  </si>
  <si>
    <t>LTG</t>
  </si>
  <si>
    <t>ABSA AEROLINEAS BRASILERAS S.A</t>
  </si>
  <si>
    <t>MAA</t>
  </si>
  <si>
    <t>MASAIR. AEROTRANSPORTES MAS DE CARGA SUCURSAL COL.</t>
  </si>
  <si>
    <t>NKS</t>
  </si>
  <si>
    <t>SPIRIT AIRLINES INC</t>
  </si>
  <si>
    <t>NSE</t>
  </si>
  <si>
    <t>E170</t>
  </si>
  <si>
    <t>SERVICIO AEREO A TERRITORIOS NACIONALES S.A. - SATENA</t>
  </si>
  <si>
    <t>OAA</t>
  </si>
  <si>
    <t>PA31</t>
  </si>
  <si>
    <t>AVIONES PUBLICITARIOS DE COLOMBIA S.A.S AERIAL SIGN S.A.S</t>
  </si>
  <si>
    <t>ODV</t>
  </si>
  <si>
    <t>C188</t>
  </si>
  <si>
    <t>AEROSERVICIOS MAJAGUAL LTDA ASEM LTDA</t>
  </si>
  <si>
    <t>AG</t>
  </si>
  <si>
    <t>ONE</t>
  </si>
  <si>
    <t>OCEANAIR LINHAS AEREAS S A SUCURSAL COLOMBIA</t>
  </si>
  <si>
    <t>PST</t>
  </si>
  <si>
    <t>F100</t>
  </si>
  <si>
    <t>AIR PANAMA SUCURSAL COLOMBIA</t>
  </si>
  <si>
    <t>RPB</t>
  </si>
  <si>
    <t>AEROREPUBLICA S.A.</t>
  </si>
  <si>
    <t>SDV</t>
  </si>
  <si>
    <t>B722</t>
  </si>
  <si>
    <t>SELVA LTDA. SERVICIO AEREO DEL VAUPES</t>
  </si>
  <si>
    <t>TAE</t>
  </si>
  <si>
    <t>EMPRESA PUBLICA TAME LINEA AEREA DEL ECUADOR TAME EP SUCURSAL COLOMBIA. SIGLA TAME EP SUCURSAL COLOM</t>
  </si>
  <si>
    <t>TAI</t>
  </si>
  <si>
    <t>TACA INTERNATIONAL AIRLINES S A SUCURSAL COLOMBIA</t>
  </si>
  <si>
    <t>TAM</t>
  </si>
  <si>
    <t>TAM LINHAS AEREAS S A SUCURSAL COLOMBIA</t>
  </si>
  <si>
    <t>TPA</t>
  </si>
  <si>
    <t>TAMPA CARGO S.A.S</t>
  </si>
  <si>
    <t>TPU</t>
  </si>
  <si>
    <t>TRANS AMERICAN AIRLINES SA - TRANS AM S.A.</t>
  </si>
  <si>
    <t>UAL</t>
  </si>
  <si>
    <t>UNITED AIRLINES INC.</t>
  </si>
  <si>
    <t>B753</t>
  </si>
  <si>
    <t>UPS</t>
  </si>
  <si>
    <t>UNITED PARCEL SERVICE CO. SUCURSAL COLOMBIA</t>
  </si>
  <si>
    <t>VCV</t>
  </si>
  <si>
    <t>CONSORCIO VENEZOLANO DE INDUSTRIAS AERONAUTICAS Y SERVICIOS AEREOS S.A. CONVIASA</t>
  </si>
  <si>
    <t>VEC</t>
  </si>
  <si>
    <t>VENSECAR INTERNACIONAL C. A. SUCURSAL COLOMBIA</t>
  </si>
  <si>
    <t>VVC</t>
  </si>
  <si>
    <t>FAST COLOMBIA S.A.S.</t>
  </si>
  <si>
    <t>0AC</t>
  </si>
  <si>
    <t>C206</t>
  </si>
  <si>
    <t>AEROESTUDIOS SOCIEDAD ANONIMA "AEROESTUDIOS S.A."</t>
  </si>
  <si>
    <t>0BE</t>
  </si>
  <si>
    <t>AERO AGROPECUARIA DEL NORTE S.A.S.</t>
  </si>
  <si>
    <t>PA25</t>
  </si>
  <si>
    <t>PA36</t>
  </si>
  <si>
    <t>0BH</t>
  </si>
  <si>
    <t>COMPAÑIA AEROAGRICOLA DE LOS LLANOS S.A.S. AGILL S.A.S. (ANTES COMPAÑIA AEROAGRICOLA GIRARDOT LTDA. AGIL LTDA.)</t>
  </si>
  <si>
    <t>0BL</t>
  </si>
  <si>
    <t>ARROCEROS FUMIGADORES ASOCIADOS S.A. - ARFA S.A.</t>
  </si>
  <si>
    <t>0BM</t>
  </si>
  <si>
    <t>AERO SANIDAD AGRICOLA S. A. S. ASA S.A.S.</t>
  </si>
  <si>
    <t>0BN</t>
  </si>
  <si>
    <t>AGRICOLA DE SERVICIOS AEREOS DEL META ASAM LTDA</t>
  </si>
  <si>
    <t>0BP</t>
  </si>
  <si>
    <t>AVIOCOL LTDA. FUMIGACION AEREA</t>
  </si>
  <si>
    <t>0BR</t>
  </si>
  <si>
    <t>COMPAÑIA AEROFUMIGACIONES CALIMA S.A.S. CALIMA S.A.S.</t>
  </si>
  <si>
    <t>SS2T</t>
  </si>
  <si>
    <t>0BS</t>
  </si>
  <si>
    <t>CELTA LTDA. COMPANIA ESPECIALIZADA EN TRABAJOS AEROAGRICOLAS</t>
  </si>
  <si>
    <t>0BT</t>
  </si>
  <si>
    <t>AT3P</t>
  </si>
  <si>
    <t>COMPAÑÍA AERO AGRÍCOLA INTEGRAL S.A.S. CAAISA</t>
  </si>
  <si>
    <t>M18</t>
  </si>
  <si>
    <t>0CC</t>
  </si>
  <si>
    <t>A188</t>
  </si>
  <si>
    <t>FAGA LTDA. FUMIGACIONES AEREAS GAVIOTAS CIA.</t>
  </si>
  <si>
    <t>0CJ</t>
  </si>
  <si>
    <t>FARI LTDA. FUMIGACIONES AEREAS DEL ARIARI</t>
  </si>
  <si>
    <t>0CK</t>
  </si>
  <si>
    <t>FUMIGACION AEREA DEL ORIENTE S.A.S FARO</t>
  </si>
  <si>
    <t>0CP</t>
  </si>
  <si>
    <t>SERVICIOS AGRICOLAS FIBA S.A</t>
  </si>
  <si>
    <t>0CR</t>
  </si>
  <si>
    <t>SERVICIOS DE FUMIGACION AEREA GARAY S.A.S. FUMIGARAY S.A.S.</t>
  </si>
  <si>
    <t>0CT</t>
  </si>
  <si>
    <t>C180</t>
  </si>
  <si>
    <t>FUMIGACIONES AEREAS DEL NORTE S.A.S.</t>
  </si>
  <si>
    <t>0CV</t>
  </si>
  <si>
    <t>FUMIGACIONES AEREAS VALLE S.A.S FUMIVALLE S.A.S</t>
  </si>
  <si>
    <t>0DC</t>
  </si>
  <si>
    <t>SAMA LTDA. SOCIEDAD AEROAGRICOLA DE MAGANGUE</t>
  </si>
  <si>
    <t>0DD</t>
  </si>
  <si>
    <t>SANIDAD VEGETAL CRUZ VERDE LTDA.</t>
  </si>
  <si>
    <t>0DH</t>
  </si>
  <si>
    <t>SANIDAD AEROAGRICOLA SANAR S.A.S</t>
  </si>
  <si>
    <t>0DM</t>
  </si>
  <si>
    <t>SERVICIO DE FUMIGACIÓN AÉREA DEL CASANARE SFA LTDA</t>
  </si>
  <si>
    <t>0DP</t>
  </si>
  <si>
    <t>COMERCIALIZADORA ECO LIMITADA</t>
  </si>
  <si>
    <t>0DR</t>
  </si>
  <si>
    <t>SERVICIO AÉREO DEL ORIENTE S.A.S. "SAO S.A.S."</t>
  </si>
  <si>
    <t>0DS</t>
  </si>
  <si>
    <t>FAGAN S. EN C. FUMIGACION AEREA LOS GAVANES</t>
  </si>
  <si>
    <t>0DT</t>
  </si>
  <si>
    <t>SERVICIOS AEROAGRICOLAS DEL CASANARE S.A.S. - SAAC S.A.S.</t>
  </si>
  <si>
    <t>0DU</t>
  </si>
  <si>
    <t>AEROTEC LTDA. ASPERSIONES TECNICAS DEL CAMPO</t>
  </si>
  <si>
    <t>0DW</t>
  </si>
  <si>
    <t>C182</t>
  </si>
  <si>
    <t>QUIMBAYA EXPLORACION Y RECURSOS GEOMATICOS S.A.S. QUERGEO S.A.S.</t>
  </si>
  <si>
    <t>0DX</t>
  </si>
  <si>
    <t>TRABAJOS AEREOS ESPECIALES AVIACION AGRICOLA LTDA. TAES LTDA.</t>
  </si>
  <si>
    <t>0DY</t>
  </si>
  <si>
    <t>COMPAÑIA COLOMBIANA DE SERVICIOS CCA LTDA</t>
  </si>
  <si>
    <t>0DZ</t>
  </si>
  <si>
    <t>LJ31</t>
  </si>
  <si>
    <t>FUNDACION CARDIOVASCULAR DE COLOMBIA</t>
  </si>
  <si>
    <t>R66</t>
  </si>
  <si>
    <t>0EA</t>
  </si>
  <si>
    <t>AC90</t>
  </si>
  <si>
    <t>COLCHARTER IPS S.A.S.</t>
  </si>
  <si>
    <t>C414</t>
  </si>
  <si>
    <t>PA34</t>
  </si>
  <si>
    <t>0EB</t>
  </si>
  <si>
    <t>ISATECH CORPORATION S A S</t>
  </si>
  <si>
    <t>0EC</t>
  </si>
  <si>
    <t>SAE SERVICIOS AÉREOS ESPECIALES GLOBAL LIFE AMBULANCIAS S.A.S.</t>
  </si>
  <si>
    <t>0ED</t>
  </si>
  <si>
    <t>GOOD - FLY CO S.A.S</t>
  </si>
  <si>
    <t>1AE</t>
  </si>
  <si>
    <t>C172</t>
  </si>
  <si>
    <t>AERO APOYO LTDA. TRANSPORTE AEREO DE APOYO PETROLERO</t>
  </si>
  <si>
    <t>1AM</t>
  </si>
  <si>
    <t>AEROTAXI DEL ORIENTE COLOMBIANO AEROCOL S.A.S</t>
  </si>
  <si>
    <t>1AP</t>
  </si>
  <si>
    <t>PA28</t>
  </si>
  <si>
    <t>LINEAS AEREAS GALAN LIMITADA AEROGALAN</t>
  </si>
  <si>
    <t>PA32</t>
  </si>
  <si>
    <t>1AS</t>
  </si>
  <si>
    <t>TAXI AEREO DEL ALTO MENEGUA LTDA.-AEROMENEGUA LTDA-</t>
  </si>
  <si>
    <t>1BB</t>
  </si>
  <si>
    <t>AEROLINEAS DEL LLANO S.A.S. - ALLAS S.A.S.</t>
  </si>
  <si>
    <t>DC3</t>
  </si>
  <si>
    <t>1BC</t>
  </si>
  <si>
    <t>B300</t>
  </si>
  <si>
    <t>INTERNACIONAL EJECUTIVA DE AVIACION S.A.S. ANTES AEROLINEAS DEL OCCIDENTE LA OCXI SA</t>
  </si>
  <si>
    <t>1BE</t>
  </si>
  <si>
    <t>BN2A</t>
  </si>
  <si>
    <t>AEROTAXI DEL UPIA S.A.S. AERUPIA S.A.S.</t>
  </si>
  <si>
    <t>C210</t>
  </si>
  <si>
    <t>1BO</t>
  </si>
  <si>
    <t>B06</t>
  </si>
  <si>
    <t>COMPAÑIA DE VUELO DE HELICOPTEROS COMERCIALES S.A.S. HELIFLY S.A.S.</t>
  </si>
  <si>
    <t>1BP</t>
  </si>
  <si>
    <t>AEROLINEAS PETROLERAS S.A.S. - ALPES S.A.S.</t>
  </si>
  <si>
    <t>C208</t>
  </si>
  <si>
    <t>1BR</t>
  </si>
  <si>
    <t>AEROLINEAS LLANERAS LTDA. - ARALL LTDA.</t>
  </si>
  <si>
    <t>1BT</t>
  </si>
  <si>
    <t>AEROVIAS REGIONALES DEL ORIENTE LIMITADA ARO LTDA.</t>
  </si>
  <si>
    <t>1CE</t>
  </si>
  <si>
    <t>B212</t>
  </si>
  <si>
    <t>AVIONES Y HELICOPTEROS DE COLOMBIA AVIHECO S.A.</t>
  </si>
  <si>
    <t>CE</t>
  </si>
  <si>
    <t>1CG</t>
  </si>
  <si>
    <t>AVIONES DEL CESAR S.A.S.</t>
  </si>
  <si>
    <t>1CP</t>
  </si>
  <si>
    <t>HELICOPTEROS Y AVIONES S.A.S. HELIAV S.A.S.</t>
  </si>
  <si>
    <t>H500</t>
  </si>
  <si>
    <t>1CW</t>
  </si>
  <si>
    <t>MI8</t>
  </si>
  <si>
    <t>VERTICAL DE AVIACION S.A.S.</t>
  </si>
  <si>
    <t>1DF</t>
  </si>
  <si>
    <t>LANS S.A.S. LINEAS AEREAS DEL NORTE DE SANTANDER S.A.S.</t>
  </si>
  <si>
    <t>1DO</t>
  </si>
  <si>
    <t>LLANERA DE AVIACION S.A.S.</t>
  </si>
  <si>
    <t>1DS</t>
  </si>
  <si>
    <t>BE20</t>
  </si>
  <si>
    <t>RIO SUR S. A.</t>
  </si>
  <si>
    <t>BE30</t>
  </si>
  <si>
    <t>1DW</t>
  </si>
  <si>
    <t>AS50</t>
  </si>
  <si>
    <t>SOCIEDAD AEREA DE IBAGUE - SADI S.A.S.</t>
  </si>
  <si>
    <t>AS55</t>
  </si>
  <si>
    <t>BK17</t>
  </si>
  <si>
    <t>1ED</t>
  </si>
  <si>
    <t>E121</t>
  </si>
  <si>
    <t>SERVICIOS AEREOS PANAMERICANOS SARPA S.A.S.</t>
  </si>
  <si>
    <t>LJ35</t>
  </si>
  <si>
    <t>1EE</t>
  </si>
  <si>
    <t>SASA SOCIEDAD AERONAUTICA DE SANTANDER S.A.</t>
  </si>
  <si>
    <t>1EG</t>
  </si>
  <si>
    <t>SERVICIOS AEREOS DEL GUAVIARE LIMITADA SAVIARE LTDA.</t>
  </si>
  <si>
    <t>1EH</t>
  </si>
  <si>
    <t>SERVICIO AEREO DE CAPURGANA S.A. - SEARCA S.A.</t>
  </si>
  <si>
    <t>CR</t>
  </si>
  <si>
    <t>BE40</t>
  </si>
  <si>
    <t>L410</t>
  </si>
  <si>
    <t>1EN</t>
  </si>
  <si>
    <t>B105</t>
  </si>
  <si>
    <t>SERVICIOS INTEGRALES HELICOPORTADOS S.A.S. - SICHER HELICOPTERS S.A.S.</t>
  </si>
  <si>
    <t>1EY</t>
  </si>
  <si>
    <t>TRANSPORTES AEREOS DEL ARIARI S.A.S. - TARI S.A.S.</t>
  </si>
  <si>
    <t>1FC</t>
  </si>
  <si>
    <t>TRANSPORTE AEREO DE COLOMBIA S.A. TAC S.A.</t>
  </si>
  <si>
    <t>P28A</t>
  </si>
  <si>
    <t>1FL</t>
  </si>
  <si>
    <t>VIAS AEREAS NACIONALES VIANA S.A.S.</t>
  </si>
  <si>
    <t>1FR</t>
  </si>
  <si>
    <t>AEROEJECUTIVOS DE ANTIOQUIA S.A.</t>
  </si>
  <si>
    <t>C402</t>
  </si>
  <si>
    <t>1FU</t>
  </si>
  <si>
    <t>A139</t>
  </si>
  <si>
    <t>HELISTAR S.A.S.</t>
  </si>
  <si>
    <t>B350</t>
  </si>
  <si>
    <t>EC45</t>
  </si>
  <si>
    <t>1FV</t>
  </si>
  <si>
    <t>AVIOCHARTER LTDA.</t>
  </si>
  <si>
    <t>1GB</t>
  </si>
  <si>
    <t>HELIGOLFO S.A.S.</t>
  </si>
  <si>
    <t>1GC</t>
  </si>
  <si>
    <t>R44</t>
  </si>
  <si>
    <t>AEROEXPRESS S.A.S.</t>
  </si>
  <si>
    <t>1GH</t>
  </si>
  <si>
    <t>AN32</t>
  </si>
  <si>
    <t>AEROLINEA DEL CARIBE S.A. - AER CARIBE S.A.</t>
  </si>
  <si>
    <t>B200</t>
  </si>
  <si>
    <t>B732</t>
  </si>
  <si>
    <t>1GK</t>
  </si>
  <si>
    <t>AEROESTAR LTDA</t>
  </si>
  <si>
    <t>1GM</t>
  </si>
  <si>
    <t>DELTA HELICOPTEROS S.A.</t>
  </si>
  <si>
    <t>1GO</t>
  </si>
  <si>
    <t>GLOBAL SERVICE AVIATION S.A.S.</t>
  </si>
  <si>
    <t>1GR</t>
  </si>
  <si>
    <t>PACIFICA DE AVIACION S.A.S.</t>
  </si>
  <si>
    <t>1GS</t>
  </si>
  <si>
    <t>SOLAIR S. A. S.</t>
  </si>
  <si>
    <t>1GT</t>
  </si>
  <si>
    <t>SERVICIO AEREO MEDICALIZADO Y FUNDAMENTAL S.A.S. MEDICALFLY S.A.S.</t>
  </si>
  <si>
    <t>LJ45</t>
  </si>
  <si>
    <t>1GW</t>
  </si>
  <si>
    <t>CHARTER EXPRESS S.A.S.</t>
  </si>
  <si>
    <t>1GY</t>
  </si>
  <si>
    <t>HELISUR S.A.S.</t>
  </si>
  <si>
    <t>1GZ</t>
  </si>
  <si>
    <t>AEROPACA SAS</t>
  </si>
  <si>
    <t>2AG</t>
  </si>
  <si>
    <t>HORIZONTAL DE AVIACIÓN S.A.S. FLEXAIR S.A.S</t>
  </si>
  <si>
    <t>2EO</t>
  </si>
  <si>
    <t>LATINOAMERICANA DE SERVICIOS AEREO S.A.S. LASER AEREO S.A.S.</t>
  </si>
  <si>
    <t>3GH</t>
  </si>
  <si>
    <t>CHARTER DEL CARIBE S.A.S.</t>
  </si>
  <si>
    <t>C421</t>
  </si>
  <si>
    <t>6AF</t>
  </si>
  <si>
    <t>AEROLINEAS ANDINAS S.A</t>
  </si>
  <si>
    <t>Seguros</t>
  </si>
  <si>
    <t>Depreciación</t>
  </si>
  <si>
    <t>Ventas</t>
  </si>
  <si>
    <t>Financieros</t>
  </si>
  <si>
    <t>CA EXT</t>
  </si>
  <si>
    <t>LINEAS AEREAS SURAMERICANAS S.A. LAS</t>
  </si>
  <si>
    <t>LAU</t>
  </si>
  <si>
    <t>MODALIDADES</t>
  </si>
  <si>
    <t>No. EMPRE. PRESENTARON INFORME</t>
  </si>
  <si>
    <t>TOTAL EMPRESAS VIGENTES</t>
  </si>
  <si>
    <t>% COBERTURA</t>
  </si>
  <si>
    <t>TRANSPORTE AÉREO PASAJEROS REGULAR NACIONAL</t>
  </si>
  <si>
    <t>TRANSPORTE AÉREO PASAJEROS REGULAR INTERNACIONAL</t>
  </si>
  <si>
    <t>TRANSPORTE AÉREO CARGA NACIONAL</t>
  </si>
  <si>
    <t>TRANASPORTE AÉREO CARGA INTERNACIONAL</t>
  </si>
  <si>
    <t>TRANSPORTE AÉREO  COMERCIAL REGIONAL</t>
  </si>
  <si>
    <t>TRANSPORTE AÉREO ESPECIAL DE CARGA</t>
  </si>
  <si>
    <t>TRANSPORTE AÉREO  NO REGULAR  -AEROTAXIS</t>
  </si>
  <si>
    <t>TRABAJOS AÉREOS ESPECIALES - AVIACION AGRICOLA</t>
  </si>
  <si>
    <r>
      <t xml:space="preserve">TRABAJOS AÉREOS ESPECIALES: </t>
    </r>
    <r>
      <rPr>
        <sz val="10"/>
        <color indexed="8"/>
        <rFont val="Calibri"/>
        <family val="2"/>
      </rPr>
      <t>(Publicidad, aerofotografía, ambulancia, etc.)</t>
    </r>
  </si>
  <si>
    <t>% DE COBERTURA</t>
  </si>
  <si>
    <t>CENTRAL CHARTER DE COLOMBIA S.A.</t>
  </si>
  <si>
    <t>AJS</t>
  </si>
  <si>
    <t>C560</t>
  </si>
  <si>
    <t>COSTOS DE OPERACIÓN I SEMESTRE DE 2016 POR DESIGNADOR</t>
  </si>
  <si>
    <t>TRANSPORTE AÉREO PASAJEROS REGULAR INTERNACIONAL: Air Frances, Avior</t>
  </si>
  <si>
    <t>TRANSPORTE AEREO CARGA NACIONAL: Sadelca</t>
  </si>
  <si>
    <t>TRANSPORTE AÉREO CARGA INTERNACIONAL: ABX Air, Centurion, Fedex, Martinair Holland</t>
  </si>
  <si>
    <t>TRANSPORTE AÉREO  NO REGULAR  -AEROTAXIS: ASES, Aerocharter Andina, Helijet, Nacional de Aviacion, SAER, TACA, TAERCO, VIP Helicopters de colombia</t>
  </si>
  <si>
    <t>TRABAJOS AÉREOS ESPECIALES: AEROEXPRESS, SKY AMBULANCE</t>
  </si>
  <si>
    <t>BASE DE DATOS 011/08/2016</t>
  </si>
  <si>
    <t>EMPRESAS DE TRANSPORTE PASAJEROS REGULAR NACIONAL</t>
  </si>
  <si>
    <t>EMPRESA</t>
  </si>
  <si>
    <t>PROMEDIO</t>
  </si>
  <si>
    <t>DESIGNADOR</t>
  </si>
  <si>
    <t xml:space="preserve">Total Tripulación  </t>
  </si>
  <si>
    <t>Total Seguros</t>
  </si>
  <si>
    <t xml:space="preserve">Total Servicios Aeronaúticos </t>
  </si>
  <si>
    <t xml:space="preserve">Total Mantenimiento </t>
  </si>
  <si>
    <t>Total servicio de pasajeros</t>
  </si>
  <si>
    <t xml:space="preserve">Total Combustible </t>
  </si>
  <si>
    <t>Total Depreciación</t>
  </si>
  <si>
    <t xml:space="preserve">Total Arriendo </t>
  </si>
  <si>
    <t>TOTAL COSTOS DIRECTOS</t>
  </si>
  <si>
    <t xml:space="preserve">Total Administración </t>
  </si>
  <si>
    <t>Total Ventas</t>
  </si>
  <si>
    <t>Total Financieros</t>
  </si>
  <si>
    <t>TOTAL COSTOS INDIRECTOS</t>
  </si>
  <si>
    <t>COSTOS  TOTALES</t>
  </si>
  <si>
    <t>Número Horas</t>
  </si>
  <si>
    <t>Número Vuelos</t>
  </si>
  <si>
    <t>Número   Aeronaves</t>
  </si>
  <si>
    <t>COSTOS DE OPERACIÓN POR TIPO DE AERONAVE - I SEMESTRE DE 2016</t>
  </si>
  <si>
    <t>ARE -AVA-VVC</t>
  </si>
  <si>
    <t>PARTICIPACION</t>
  </si>
  <si>
    <t xml:space="preserve">Total Seguros </t>
  </si>
  <si>
    <t xml:space="preserve">Total Servicio a Pasajeros </t>
  </si>
  <si>
    <t xml:space="preserve">Total Depreciación </t>
  </si>
  <si>
    <t xml:space="preserve">Total Ventas </t>
  </si>
  <si>
    <t xml:space="preserve">Total Financieros </t>
  </si>
  <si>
    <t>EMPRESAS DE TRANSPORTE AEREO - CARGA</t>
  </si>
  <si>
    <t>KRE-LAU</t>
  </si>
  <si>
    <t>EMPRESAS DE TRANSPORTE AEREO COMERCIAL REGIONAL</t>
  </si>
  <si>
    <t>1EH-1FC</t>
  </si>
  <si>
    <t>PARTICIAPACION</t>
  </si>
  <si>
    <t>EMPRESAS DE TRANSPORTE AEREO AEROTAXIS</t>
  </si>
  <si>
    <t>1DO-1GR</t>
  </si>
  <si>
    <t>1BE-1EG</t>
  </si>
  <si>
    <t>1BB-1BR-2EO</t>
  </si>
  <si>
    <t>1CP-1DW-1FL</t>
  </si>
  <si>
    <t>1CW-1FU</t>
  </si>
  <si>
    <t>1AP-1BT-1EY</t>
  </si>
  <si>
    <t>1AP-1BB-1GK</t>
  </si>
  <si>
    <t>1BO-1CG-1CP-1DW-1EE-1GM-1GY</t>
  </si>
  <si>
    <t>1FU-HEL</t>
  </si>
  <si>
    <t>1DF-1DS-1FV</t>
  </si>
  <si>
    <t>1AE-1AM-1AS-1BP-1BT-1EG-1EY-1GK</t>
  </si>
  <si>
    <t>1AE-1AS-1BB-1BT-1DF</t>
  </si>
  <si>
    <t>1AE-1AM-1BB-1BE-1BP-1BR-1BT-1FR</t>
  </si>
  <si>
    <t>1BP-1DO</t>
  </si>
  <si>
    <t>1FR-1FV-1GB-1GS-3GH</t>
  </si>
  <si>
    <t>1FU-AJS</t>
  </si>
  <si>
    <t>1ED-2AG</t>
  </si>
  <si>
    <t>1AP-1BE-1CG-1GK-1GS-1GW-1GZ-2EO</t>
  </si>
  <si>
    <t>1AP-1CG-1DF-1GK-1GR-1GS</t>
  </si>
  <si>
    <t>EMPRESAS DE TRANSPORTE AEREO AEROTAXIS ESPECIAL</t>
  </si>
  <si>
    <t>0EA-1GT</t>
  </si>
  <si>
    <t>0DW-0EB</t>
  </si>
  <si>
    <t>0AC-0EB-0EC</t>
  </si>
  <si>
    <t>0AA</t>
  </si>
  <si>
    <t>0EA-0EC-0ED</t>
  </si>
  <si>
    <t>EMPRESAS DE TRANSPORTE AEREO - AVIACION AGRICOLA</t>
  </si>
  <si>
    <t>0BT-0CR</t>
  </si>
  <si>
    <t>0BR-0CR</t>
  </si>
  <si>
    <t>0CC-0DH</t>
  </si>
  <si>
    <t>0BE-0BH-0BL-0BM-0BN-0BR-0BS-0CJ-0CK-0CR-0CV-0DC-0DP-0DR-0DS-0DT-0DU-0DV</t>
  </si>
  <si>
    <t>0BE-0BP-0CP-0CT-0DD-0DM-0DX-0DY</t>
  </si>
  <si>
    <t>EMPRESAS DE TRANSPORTE AEREO - ESPECIAL DE CARGA</t>
  </si>
  <si>
    <t>CONCEPTOS</t>
  </si>
  <si>
    <t>I SEMESTE 2015</t>
  </si>
  <si>
    <t>PARTICIPACION %</t>
  </si>
  <si>
    <t>VARIACION %</t>
  </si>
  <si>
    <t>Comparativo Costos de Operación Transporte regular Domestico I semestre</t>
  </si>
  <si>
    <t xml:space="preserve">Tripulación  </t>
  </si>
  <si>
    <t xml:space="preserve">Servicios Aeronaúticos </t>
  </si>
  <si>
    <t xml:space="preserve">Mantenimiento </t>
  </si>
  <si>
    <t>servicio de pasajeros</t>
  </si>
  <si>
    <t xml:space="preserve">Combustible </t>
  </si>
  <si>
    <t xml:space="preserve">Arriendo </t>
  </si>
  <si>
    <t xml:space="preserve">Administración </t>
  </si>
  <si>
    <t>COBERTURA COSTOS DE OPERACIÓN I SEMESTRE 2016</t>
  </si>
  <si>
    <t>TOTAL COBERTURA AÑO 2016</t>
  </si>
  <si>
    <r>
      <rPr>
        <b/>
        <sz val="11"/>
        <color theme="1"/>
        <rFont val="Calibri"/>
        <family val="2"/>
      </rPr>
      <t>Nota:</t>
    </r>
    <r>
      <rPr>
        <sz val="11"/>
        <color theme="1"/>
        <rFont val="Calibri"/>
        <family val="2"/>
      </rPr>
      <t xml:space="preserve"> Las siguientes empresas no presentaron costos de operación del I Semestre de 2016</t>
    </r>
  </si>
  <si>
    <t>TRABAJOS AÉREOS ESPECIALES - AVIACION AGRICOLA: AMA, FASE, FATOL, HELICE, SADELL</t>
  </si>
  <si>
    <t>I SEMESTRE 2016</t>
  </si>
  <si>
    <t>Los COSTOS TOTALES presenta una variacion del 13% en relacion al I semestre del 2015</t>
  </si>
  <si>
    <t>Los costos directos representan el 77% y los costos Indirectos el 23% de los costos totales.</t>
  </si>
  <si>
    <r>
      <t xml:space="preserve">COSTOS DIRECTOS: Presenta variacion del 12% en relacion al I semestre de 2015. Las cuentas mas representativas son: El </t>
    </r>
    <r>
      <rPr>
        <u/>
        <sz val="11"/>
        <color theme="1"/>
        <rFont val="Calibri"/>
        <family val="2"/>
        <scheme val="minor"/>
      </rPr>
      <t>arriendo</t>
    </r>
    <r>
      <rPr>
        <sz val="11"/>
        <color theme="1"/>
        <rFont val="Calibri"/>
        <family val="2"/>
        <scheme val="minor"/>
      </rPr>
      <t xml:space="preserve"> con una participacion del 17,5% del total de los costos obtiene un incremento del 36% y el </t>
    </r>
    <r>
      <rPr>
        <u/>
        <sz val="11"/>
        <color theme="1"/>
        <rFont val="Calibri"/>
        <family val="2"/>
        <scheme val="minor"/>
      </rPr>
      <t>mantenimiento</t>
    </r>
    <r>
      <rPr>
        <sz val="11"/>
        <color theme="1"/>
        <rFont val="Calibri"/>
        <family val="2"/>
        <scheme val="minor"/>
      </rPr>
      <t xml:space="preserve"> con participación del 14,9% presenta un aumento del 21%</t>
    </r>
  </si>
  <si>
    <r>
      <t xml:space="preserve">COSTOS INDIRECTOS: Los </t>
    </r>
    <r>
      <rPr>
        <u/>
        <sz val="11"/>
        <color theme="1"/>
        <rFont val="Calibri"/>
        <family val="2"/>
        <scheme val="minor"/>
      </rPr>
      <t>costos financieros</t>
    </r>
    <r>
      <rPr>
        <sz val="11"/>
        <color theme="1"/>
        <rFont val="Calibri"/>
        <family val="2"/>
        <scheme val="minor"/>
      </rPr>
      <t xml:space="preserve"> que representan el 3,6% de participación incrementa 156% en relacion al I semestre del 2015, mientras que los </t>
    </r>
    <r>
      <rPr>
        <u/>
        <sz val="11"/>
        <color theme="1"/>
        <rFont val="Calibri"/>
        <family val="2"/>
        <scheme val="minor"/>
      </rPr>
      <t>costos administrativos</t>
    </r>
    <r>
      <rPr>
        <sz val="11"/>
        <color theme="1"/>
        <rFont val="Calibri"/>
        <family val="2"/>
        <scheme val="minor"/>
      </rPr>
      <t xml:space="preserve"> que tienen 8,8% de participación aumenta en 26%. Los </t>
    </r>
    <r>
      <rPr>
        <u/>
        <sz val="11"/>
        <color theme="1"/>
        <rFont val="Calibri"/>
        <family val="2"/>
        <scheme val="minor"/>
      </rPr>
      <t>costos de ventas</t>
    </r>
    <r>
      <rPr>
        <sz val="11"/>
        <color theme="1"/>
        <rFont val="Calibri"/>
        <family val="2"/>
        <scheme val="minor"/>
      </rPr>
      <t xml:space="preserve"> disminuyen 6% en relación al 2015 y tienen 10,6% de participación del total de los costos. </t>
    </r>
  </si>
  <si>
    <r>
      <t xml:space="preserve"> El costo con mayor participación es el </t>
    </r>
    <r>
      <rPr>
        <u/>
        <sz val="11"/>
        <color theme="1"/>
        <rFont val="Calibri"/>
        <family val="2"/>
        <scheme val="minor"/>
      </rPr>
      <t>Combustible</t>
    </r>
    <r>
      <rPr>
        <sz val="11"/>
        <color theme="1"/>
        <rFont val="Calibri"/>
        <family val="2"/>
        <scheme val="minor"/>
      </rPr>
      <t xml:space="preserve"> con 18% del total de los costos y preseta una disminución del 1% frente al I semestre del 2015. </t>
    </r>
  </si>
  <si>
    <t>CONTENIDO</t>
  </si>
  <si>
    <t>PAG</t>
  </si>
  <si>
    <t>CONCEPTO</t>
  </si>
  <si>
    <t>RELACION EMPRESA - TIPO DE AERONAVE</t>
  </si>
  <si>
    <t>COBERTURA</t>
  </si>
  <si>
    <t xml:space="preserve">EMPRESAS DE TRANSPORTE AEREO PASAJEROS NACIONAL REGULAR </t>
  </si>
  <si>
    <t>EMPRESAS DE TRANSPORTE AEREO CARGA NACIONAL</t>
  </si>
  <si>
    <t>EMPRESAS DE TRANSPORTE AEREO- AEROTAXIS</t>
  </si>
  <si>
    <t>TRABAJOS AEREOS ESPECIALES</t>
  </si>
  <si>
    <t>TRABAJOS AEREOS ESPECIALES - AVIACION AGRICOLA</t>
  </si>
  <si>
    <t>ESPECIAL DE CARGA</t>
  </si>
  <si>
    <t>COSTOS DE OPERACIÓN POR TIPO DE AERONAVE I SEMESTRE DE 2016</t>
  </si>
  <si>
    <t>DE UN TOTAL DE 167 EMPRESAS VIGENTES CON LA OBLIGACIÓN DE PRESENTAR LOS INFORMES DE COSTOS DE OPERACIÓN DEL I SEMESTRE  DE 2016, 145 ESTABLECIMIENTOS AERONÁUTICOS PRESENTARON REPORTES, LO QUE  REPRESENTA EL 87 % DE COBERTURA.  5%  MÁS COMPARADO CON EL I SEMESTRE  DEL AÑO 2015.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</si>
</sst>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-* #,##0_-;\-* #,##0_-;_-* &quot;-&quot;??_-;_-@_-"/>
    <numFmt numFmtId="165" formatCode="0.0%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  <font>
      <sz val="10"/>
      <color indexed="8"/>
      <name val="Calibri"/>
      <family val="2"/>
    </font>
    <font>
      <sz val="8"/>
      <name val="Arial"/>
      <family val="2"/>
    </font>
    <font>
      <u/>
      <sz val="11"/>
      <color theme="10"/>
      <name val="Calibri"/>
      <family val="2"/>
      <scheme val="minor"/>
    </font>
    <font>
      <b/>
      <u/>
      <sz val="11"/>
      <color theme="3"/>
      <name val="Calibri"/>
      <family val="2"/>
    </font>
    <font>
      <b/>
      <u/>
      <sz val="11"/>
      <name val="Calibri"/>
      <family val="2"/>
    </font>
    <font>
      <sz val="10"/>
      <name val="Calibri"/>
      <family val="2"/>
    </font>
    <font>
      <sz val="10"/>
      <name val="Calibri"/>
      <family val="2"/>
      <scheme val="minor"/>
    </font>
    <font>
      <b/>
      <sz val="13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8"/>
      <color theme="1"/>
      <name val="Arial"/>
      <family val="2"/>
    </font>
    <font>
      <sz val="16"/>
      <color theme="1"/>
      <name val="Arial"/>
      <family val="2"/>
    </font>
    <font>
      <u/>
      <sz val="14"/>
      <color theme="4" tint="-0.249977111117893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-0.249977111117893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5" fillId="0" borderId="0" applyNumberFormat="0" applyFill="0" applyBorder="0" applyAlignment="0" applyProtection="0"/>
  </cellStyleXfs>
  <cellXfs count="190">
    <xf numFmtId="0" fontId="0" fillId="0" borderId="0" xfId="0"/>
    <xf numFmtId="0" fontId="0" fillId="0" borderId="0" xfId="0" applyProtection="1">
      <protection locked="0"/>
    </xf>
    <xf numFmtId="0" fontId="3" fillId="2" borderId="1" xfId="0" applyFont="1" applyFill="1" applyBorder="1" applyProtection="1">
      <protection locked="0"/>
    </xf>
    <xf numFmtId="0" fontId="2" fillId="3" borderId="4" xfId="0" applyFont="1" applyFill="1" applyBorder="1" applyProtection="1">
      <protection locked="0"/>
    </xf>
    <xf numFmtId="0" fontId="2" fillId="3" borderId="2" xfId="0" applyFont="1" applyFill="1" applyBorder="1" applyProtection="1">
      <protection locked="0"/>
    </xf>
    <xf numFmtId="0" fontId="2" fillId="3" borderId="3" xfId="0" applyFont="1" applyFill="1" applyBorder="1" applyProtection="1">
      <protection locked="0"/>
    </xf>
    <xf numFmtId="0" fontId="2" fillId="3" borderId="5" xfId="0" applyFont="1" applyFill="1" applyBorder="1" applyProtection="1">
      <protection locked="0"/>
    </xf>
    <xf numFmtId="0" fontId="2" fillId="3" borderId="6" xfId="0" applyFont="1" applyFill="1" applyBorder="1" applyProtection="1">
      <protection locked="0"/>
    </xf>
    <xf numFmtId="0" fontId="2" fillId="3" borderId="7" xfId="0" applyFont="1" applyFill="1" applyBorder="1" applyProtection="1">
      <protection locked="0"/>
    </xf>
    <xf numFmtId="0" fontId="2" fillId="3" borderId="8" xfId="0" applyFont="1" applyFill="1" applyBorder="1" applyProtection="1">
      <protection locked="0"/>
    </xf>
    <xf numFmtId="0" fontId="2" fillId="3" borderId="9" xfId="0" applyFont="1" applyFill="1" applyBorder="1" applyProtection="1">
      <protection locked="0"/>
    </xf>
    <xf numFmtId="0" fontId="2" fillId="3" borderId="10" xfId="0" applyFont="1" applyFill="1" applyBorder="1" applyProtection="1">
      <protection locked="0"/>
    </xf>
    <xf numFmtId="0" fontId="2" fillId="3" borderId="11" xfId="0" applyFont="1" applyFill="1" applyBorder="1" applyProtection="1">
      <protection locked="0"/>
    </xf>
    <xf numFmtId="0" fontId="2" fillId="3" borderId="12" xfId="0" applyFont="1" applyFill="1" applyBorder="1" applyProtection="1">
      <protection locked="0"/>
    </xf>
    <xf numFmtId="0" fontId="2" fillId="3" borderId="13" xfId="0" applyFont="1" applyFill="1" applyBorder="1" applyProtection="1">
      <protection locked="0"/>
    </xf>
    <xf numFmtId="0" fontId="2" fillId="3" borderId="14" xfId="0" applyFont="1" applyFill="1" applyBorder="1" applyProtection="1">
      <protection locked="0"/>
    </xf>
    <xf numFmtId="0" fontId="2" fillId="3" borderId="15" xfId="0" applyFont="1" applyFill="1" applyBorder="1" applyProtection="1">
      <protection locked="0"/>
    </xf>
    <xf numFmtId="0" fontId="5" fillId="0" borderId="1" xfId="0" applyFont="1" applyBorder="1" applyProtection="1">
      <protection locked="0"/>
    </xf>
    <xf numFmtId="0" fontId="0" fillId="2" borderId="16" xfId="0" applyFill="1" applyBorder="1" applyAlignment="1" applyProtection="1">
      <alignment horizontal="center" wrapText="1"/>
      <protection locked="0"/>
    </xf>
    <xf numFmtId="0" fontId="0" fillId="2" borderId="17" xfId="0" applyFill="1" applyBorder="1" applyAlignment="1" applyProtection="1">
      <alignment horizontal="center" wrapText="1"/>
      <protection locked="0"/>
    </xf>
    <xf numFmtId="0" fontId="0" fillId="2" borderId="18" xfId="0" applyFill="1" applyBorder="1" applyAlignment="1" applyProtection="1">
      <alignment horizontal="center" wrapText="1"/>
      <protection locked="0"/>
    </xf>
    <xf numFmtId="0" fontId="6" fillId="4" borderId="19" xfId="0" applyFont="1" applyFill="1" applyBorder="1" applyAlignment="1" applyProtection="1">
      <alignment horizontal="center" vertical="center" wrapText="1"/>
      <protection locked="0"/>
    </xf>
    <xf numFmtId="0" fontId="7" fillId="0" borderId="6" xfId="0" applyFont="1" applyBorder="1" applyProtection="1">
      <protection locked="0"/>
    </xf>
    <xf numFmtId="0" fontId="8" fillId="0" borderId="7" xfId="0" applyFont="1" applyBorder="1" applyAlignment="1" applyProtection="1">
      <alignment horizontal="center"/>
      <protection locked="0"/>
    </xf>
    <xf numFmtId="9" fontId="8" fillId="0" borderId="8" xfId="2" applyFont="1" applyBorder="1" applyAlignment="1" applyProtection="1">
      <alignment horizontal="center"/>
      <protection locked="0"/>
    </xf>
    <xf numFmtId="0" fontId="7" fillId="0" borderId="4" xfId="0" applyFont="1" applyBorder="1" applyProtection="1">
      <protection locked="0"/>
    </xf>
    <xf numFmtId="0" fontId="8" fillId="0" borderId="3" xfId="0" applyFont="1" applyBorder="1" applyAlignment="1" applyProtection="1">
      <alignment horizontal="center"/>
      <protection locked="0"/>
    </xf>
    <xf numFmtId="0" fontId="7" fillId="0" borderId="20" xfId="0" applyFont="1" applyBorder="1" applyAlignment="1" applyProtection="1">
      <alignment horizontal="left" vertical="center" wrapText="1"/>
      <protection locked="0"/>
    </xf>
    <xf numFmtId="0" fontId="8" fillId="0" borderId="21" xfId="0" applyFont="1" applyBorder="1" applyAlignment="1" applyProtection="1">
      <alignment horizontal="center"/>
      <protection locked="0"/>
    </xf>
    <xf numFmtId="0" fontId="6" fillId="2" borderId="13" xfId="0" applyFont="1" applyFill="1" applyBorder="1" applyAlignment="1" applyProtection="1">
      <alignment horizontal="center" vertical="center" wrapText="1"/>
      <protection locked="0"/>
    </xf>
    <xf numFmtId="0" fontId="6" fillId="2" borderId="14" xfId="0" applyFont="1" applyFill="1" applyBorder="1" applyAlignment="1" applyProtection="1">
      <alignment horizontal="center"/>
      <protection locked="0"/>
    </xf>
    <xf numFmtId="0" fontId="6" fillId="2" borderId="22" xfId="0" applyFont="1" applyFill="1" applyBorder="1" applyAlignment="1" applyProtection="1">
      <alignment horizontal="center"/>
      <protection locked="0"/>
    </xf>
    <xf numFmtId="9" fontId="8" fillId="2" borderId="1" xfId="2" applyFont="1" applyFill="1" applyBorder="1" applyAlignment="1" applyProtection="1">
      <alignment horizontal="center"/>
      <protection locked="0"/>
    </xf>
    <xf numFmtId="0" fontId="7" fillId="0" borderId="0" xfId="0" applyFont="1" applyBorder="1" applyAlignment="1" applyProtection="1">
      <alignment horizontal="left" vertical="top" wrapText="1"/>
      <protection locked="0"/>
    </xf>
    <xf numFmtId="0" fontId="7" fillId="0" borderId="0" xfId="0" applyFont="1" applyBorder="1" applyProtection="1">
      <protection locked="0"/>
    </xf>
    <xf numFmtId="0" fontId="7" fillId="0" borderId="0" xfId="0" applyFont="1" applyProtection="1">
      <protection locked="0"/>
    </xf>
    <xf numFmtId="0" fontId="7" fillId="0" borderId="0" xfId="0" applyFont="1" applyBorder="1" applyAlignment="1" applyProtection="1">
      <alignment vertical="top" wrapText="1"/>
      <protection locked="0"/>
    </xf>
    <xf numFmtId="0" fontId="4" fillId="3" borderId="2" xfId="0" applyFont="1" applyFill="1" applyBorder="1" applyProtection="1">
      <protection locked="0"/>
    </xf>
    <xf numFmtId="0" fontId="4" fillId="3" borderId="3" xfId="0" applyFont="1" applyFill="1" applyBorder="1" applyProtection="1">
      <protection locked="0"/>
    </xf>
    <xf numFmtId="0" fontId="4" fillId="3" borderId="10" xfId="0" applyFont="1" applyFill="1" applyBorder="1" applyProtection="1">
      <protection locked="0"/>
    </xf>
    <xf numFmtId="0" fontId="2" fillId="3" borderId="23" xfId="0" applyFont="1" applyFill="1" applyBorder="1" applyProtection="1">
      <protection locked="0"/>
    </xf>
    <xf numFmtId="0" fontId="2" fillId="3" borderId="24" xfId="0" applyFont="1" applyFill="1" applyBorder="1" applyProtection="1">
      <protection locked="0"/>
    </xf>
    <xf numFmtId="0" fontId="4" fillId="3" borderId="11" xfId="0" applyFont="1" applyFill="1" applyBorder="1" applyProtection="1">
      <protection locked="0"/>
    </xf>
    <xf numFmtId="0" fontId="4" fillId="3" borderId="14" xfId="0" applyFont="1" applyFill="1" applyBorder="1" applyProtection="1">
      <protection locked="0"/>
    </xf>
    <xf numFmtId="0" fontId="4" fillId="3" borderId="7" xfId="0" applyFont="1" applyFill="1" applyBorder="1" applyProtection="1">
      <protection locked="0"/>
    </xf>
    <xf numFmtId="0" fontId="10" fillId="0" borderId="0" xfId="0" applyFont="1" applyAlignment="1" applyProtection="1">
      <protection locked="0"/>
    </xf>
    <xf numFmtId="0" fontId="3" fillId="7" borderId="25" xfId="0" applyFont="1" applyFill="1" applyBorder="1" applyAlignment="1" applyProtection="1">
      <alignment horizontal="center"/>
      <protection locked="0"/>
    </xf>
    <xf numFmtId="0" fontId="3" fillId="4" borderId="19" xfId="0" applyFont="1" applyFill="1" applyBorder="1" applyAlignment="1" applyProtection="1">
      <alignment horizontal="center"/>
      <protection locked="0"/>
    </xf>
    <xf numFmtId="0" fontId="4" fillId="0" borderId="6" xfId="0" applyFont="1" applyBorder="1" applyProtection="1">
      <protection locked="0"/>
    </xf>
    <xf numFmtId="3" fontId="1" fillId="0" borderId="3" xfId="1" applyNumberFormat="1" applyFont="1" applyBorder="1" applyProtection="1">
      <protection locked="0"/>
    </xf>
    <xf numFmtId="0" fontId="4" fillId="0" borderId="4" xfId="0" applyFont="1" applyBorder="1" applyProtection="1">
      <protection locked="0"/>
    </xf>
    <xf numFmtId="0" fontId="4" fillId="0" borderId="20" xfId="0" applyFont="1" applyBorder="1" applyProtection="1">
      <protection locked="0"/>
    </xf>
    <xf numFmtId="0" fontId="3" fillId="7" borderId="13" xfId="0" applyFont="1" applyFill="1" applyBorder="1" applyProtection="1">
      <protection locked="0"/>
    </xf>
    <xf numFmtId="3" fontId="3" fillId="7" borderId="1" xfId="1" applyNumberFormat="1" applyFont="1" applyFill="1" applyBorder="1" applyProtection="1">
      <protection locked="0"/>
    </xf>
    <xf numFmtId="0" fontId="4" fillId="0" borderId="23" xfId="0" applyFont="1" applyBorder="1" applyProtection="1">
      <protection locked="0"/>
    </xf>
    <xf numFmtId="0" fontId="3" fillId="4" borderId="13" xfId="0" applyFont="1" applyFill="1" applyBorder="1" applyProtection="1">
      <protection locked="0"/>
    </xf>
    <xf numFmtId="3" fontId="3" fillId="4" borderId="13" xfId="1" applyNumberFormat="1" applyFont="1" applyFill="1" applyBorder="1" applyProtection="1">
      <protection locked="0"/>
    </xf>
    <xf numFmtId="0" fontId="4" fillId="0" borderId="9" xfId="0" applyFont="1" applyBorder="1" applyAlignment="1" applyProtection="1">
      <alignment wrapText="1"/>
      <protection locked="0"/>
    </xf>
    <xf numFmtId="3" fontId="1" fillId="0" borderId="11" xfId="1" applyNumberFormat="1" applyFont="1" applyBorder="1" applyProtection="1">
      <protection locked="0"/>
    </xf>
    <xf numFmtId="3" fontId="1" fillId="0" borderId="7" xfId="1" applyNumberFormat="1" applyFont="1" applyBorder="1" applyProtection="1">
      <protection locked="0"/>
    </xf>
    <xf numFmtId="3" fontId="1" fillId="0" borderId="8" xfId="1" applyNumberFormat="1" applyFont="1" applyBorder="1" applyProtection="1">
      <protection locked="0"/>
    </xf>
    <xf numFmtId="3" fontId="1" fillId="0" borderId="5" xfId="1" applyNumberFormat="1" applyFont="1" applyBorder="1" applyProtection="1">
      <protection locked="0"/>
    </xf>
    <xf numFmtId="3" fontId="3" fillId="4" borderId="1" xfId="1" applyNumberFormat="1" applyFont="1" applyFill="1" applyBorder="1" applyProtection="1">
      <protection locked="0"/>
    </xf>
    <xf numFmtId="3" fontId="1" fillId="0" borderId="12" xfId="1" applyNumberFormat="1" applyFont="1" applyBorder="1" applyProtection="1">
      <protection locked="0"/>
    </xf>
    <xf numFmtId="0" fontId="14" fillId="0" borderId="23" xfId="0" applyFont="1" applyBorder="1" applyProtection="1">
      <protection locked="0"/>
    </xf>
    <xf numFmtId="10" fontId="7" fillId="0" borderId="2" xfId="3" applyNumberFormat="1" applyFont="1" applyBorder="1" applyProtection="1">
      <protection locked="0"/>
    </xf>
    <xf numFmtId="0" fontId="14" fillId="0" borderId="4" xfId="0" applyFont="1" applyBorder="1" applyProtection="1">
      <protection locked="0"/>
    </xf>
    <xf numFmtId="0" fontId="6" fillId="7" borderId="4" xfId="0" applyFont="1" applyFill="1" applyBorder="1" applyProtection="1">
      <protection locked="0"/>
    </xf>
    <xf numFmtId="10" fontId="7" fillId="7" borderId="2" xfId="3" applyNumberFormat="1" applyFont="1" applyFill="1" applyBorder="1" applyProtection="1">
      <protection locked="0"/>
    </xf>
    <xf numFmtId="0" fontId="6" fillId="2" borderId="4" xfId="0" applyFont="1" applyFill="1" applyBorder="1" applyProtection="1">
      <protection locked="0"/>
    </xf>
    <xf numFmtId="9" fontId="7" fillId="2" borderId="2" xfId="3" applyNumberFormat="1" applyFont="1" applyFill="1" applyBorder="1" applyProtection="1">
      <protection locked="0"/>
    </xf>
    <xf numFmtId="0" fontId="3" fillId="7" borderId="1" xfId="0" applyFont="1" applyFill="1" applyBorder="1" applyAlignment="1" applyProtection="1">
      <alignment horizontal="center"/>
      <protection locked="0"/>
    </xf>
    <xf numFmtId="0" fontId="3" fillId="7" borderId="1" xfId="0" applyFont="1" applyFill="1" applyBorder="1" applyAlignment="1" applyProtection="1">
      <alignment horizontal="center" vertical="center" wrapText="1"/>
      <protection locked="0"/>
    </xf>
    <xf numFmtId="0" fontId="3" fillId="7" borderId="25" xfId="0" applyFont="1" applyFill="1" applyBorder="1" applyAlignment="1" applyProtection="1">
      <alignment horizontal="center" vertical="center"/>
      <protection locked="0"/>
    </xf>
    <xf numFmtId="0" fontId="3" fillId="7" borderId="25" xfId="0" applyFont="1" applyFill="1" applyBorder="1" applyAlignment="1" applyProtection="1">
      <alignment horizontal="center" vertical="center" wrapText="1"/>
      <protection locked="0"/>
    </xf>
    <xf numFmtId="0" fontId="3" fillId="7" borderId="1" xfId="0" applyFont="1" applyFill="1" applyBorder="1" applyAlignment="1" applyProtection="1">
      <alignment horizontal="center" vertical="center"/>
      <protection locked="0"/>
    </xf>
    <xf numFmtId="0" fontId="3" fillId="4" borderId="1" xfId="0" applyFont="1" applyFill="1" applyBorder="1" applyAlignment="1" applyProtection="1">
      <alignment horizontal="center"/>
      <protection locked="0"/>
    </xf>
    <xf numFmtId="3" fontId="4" fillId="0" borderId="7" xfId="0" applyNumberFormat="1" applyFont="1" applyFill="1" applyBorder="1" applyAlignment="1" applyProtection="1">
      <alignment horizontal="right"/>
      <protection locked="0"/>
    </xf>
    <xf numFmtId="3" fontId="4" fillId="0" borderId="3" xfId="0" applyNumberFormat="1" applyFont="1" applyFill="1" applyBorder="1" applyAlignment="1" applyProtection="1">
      <alignment horizontal="right"/>
      <protection locked="0"/>
    </xf>
    <xf numFmtId="3" fontId="4" fillId="0" borderId="21" xfId="0" applyNumberFormat="1" applyFont="1" applyFill="1" applyBorder="1" applyAlignment="1" applyProtection="1">
      <alignment horizontal="right"/>
      <protection locked="0"/>
    </xf>
    <xf numFmtId="3" fontId="3" fillId="7" borderId="13" xfId="0" applyNumberFormat="1" applyFont="1" applyFill="1" applyBorder="1" applyAlignment="1" applyProtection="1">
      <alignment horizontal="right"/>
      <protection locked="0"/>
    </xf>
    <xf numFmtId="3" fontId="4" fillId="0" borderId="2" xfId="0" applyNumberFormat="1" applyFont="1" applyFill="1" applyBorder="1" applyAlignment="1" applyProtection="1">
      <alignment horizontal="right"/>
      <protection locked="0"/>
    </xf>
    <xf numFmtId="3" fontId="3" fillId="4" borderId="13" xfId="0" applyNumberFormat="1" applyFont="1" applyFill="1" applyBorder="1" applyAlignment="1" applyProtection="1">
      <alignment horizontal="right"/>
      <protection locked="0"/>
    </xf>
    <xf numFmtId="3" fontId="4" fillId="0" borderId="11" xfId="0" applyNumberFormat="1" applyFont="1" applyFill="1" applyBorder="1" applyAlignment="1" applyProtection="1">
      <alignment horizontal="right"/>
      <protection locked="0"/>
    </xf>
    <xf numFmtId="3" fontId="4" fillId="0" borderId="8" xfId="0" applyNumberFormat="1" applyFont="1" applyFill="1" applyBorder="1" applyAlignment="1" applyProtection="1">
      <alignment horizontal="right"/>
      <protection locked="0"/>
    </xf>
    <xf numFmtId="3" fontId="4" fillId="0" borderId="5" xfId="0" applyNumberFormat="1" applyFont="1" applyFill="1" applyBorder="1" applyAlignment="1" applyProtection="1">
      <alignment horizontal="right"/>
      <protection locked="0"/>
    </xf>
    <xf numFmtId="3" fontId="4" fillId="0" borderId="26" xfId="0" applyNumberFormat="1" applyFont="1" applyFill="1" applyBorder="1" applyAlignment="1" applyProtection="1">
      <alignment horizontal="right"/>
      <protection locked="0"/>
    </xf>
    <xf numFmtId="3" fontId="3" fillId="7" borderId="1" xfId="0" applyNumberFormat="1" applyFont="1" applyFill="1" applyBorder="1" applyAlignment="1" applyProtection="1">
      <alignment horizontal="right"/>
      <protection locked="0"/>
    </xf>
    <xf numFmtId="3" fontId="4" fillId="0" borderId="24" xfId="0" applyNumberFormat="1" applyFont="1" applyFill="1" applyBorder="1" applyAlignment="1" applyProtection="1">
      <alignment horizontal="right"/>
      <protection locked="0"/>
    </xf>
    <xf numFmtId="3" fontId="3" fillId="4" borderId="1" xfId="0" applyNumberFormat="1" applyFont="1" applyFill="1" applyBorder="1" applyAlignment="1" applyProtection="1">
      <alignment horizontal="right"/>
      <protection locked="0"/>
    </xf>
    <xf numFmtId="3" fontId="4" fillId="0" borderId="12" xfId="0" applyNumberFormat="1" applyFont="1" applyFill="1" applyBorder="1" applyAlignment="1" applyProtection="1">
      <alignment horizontal="right"/>
      <protection locked="0"/>
    </xf>
    <xf numFmtId="10" fontId="7" fillId="0" borderId="2" xfId="5" applyNumberFormat="1" applyFont="1" applyBorder="1" applyProtection="1">
      <protection locked="0"/>
    </xf>
    <xf numFmtId="10" fontId="7" fillId="7" borderId="2" xfId="5" applyNumberFormat="1" applyFont="1" applyFill="1" applyBorder="1" applyProtection="1">
      <protection locked="0"/>
    </xf>
    <xf numFmtId="10" fontId="7" fillId="2" borderId="2" xfId="5" applyNumberFormat="1" applyFont="1" applyFill="1" applyBorder="1" applyProtection="1">
      <protection locked="0"/>
    </xf>
    <xf numFmtId="3" fontId="4" fillId="0" borderId="33" xfId="0" applyNumberFormat="1" applyFont="1" applyFill="1" applyBorder="1" applyAlignment="1" applyProtection="1">
      <alignment horizontal="right"/>
      <protection locked="0"/>
    </xf>
    <xf numFmtId="0" fontId="4" fillId="0" borderId="34" xfId="0" applyFont="1" applyBorder="1" applyProtection="1">
      <protection locked="0"/>
    </xf>
    <xf numFmtId="3" fontId="4" fillId="0" borderId="35" xfId="0" applyNumberFormat="1" applyFont="1" applyFill="1" applyBorder="1" applyAlignment="1" applyProtection="1">
      <alignment horizontal="right"/>
      <protection locked="0"/>
    </xf>
    <xf numFmtId="3" fontId="4" fillId="0" borderId="36" xfId="0" applyNumberFormat="1" applyFont="1" applyFill="1" applyBorder="1" applyAlignment="1" applyProtection="1">
      <alignment horizontal="right"/>
      <protection locked="0"/>
    </xf>
    <xf numFmtId="0" fontId="4" fillId="0" borderId="37" xfId="0" applyFont="1" applyBorder="1" applyProtection="1">
      <protection locked="0"/>
    </xf>
    <xf numFmtId="3" fontId="4" fillId="0" borderId="38" xfId="0" applyNumberFormat="1" applyFont="1" applyFill="1" applyBorder="1" applyAlignment="1" applyProtection="1">
      <alignment horizontal="right"/>
      <protection locked="0"/>
    </xf>
    <xf numFmtId="3" fontId="4" fillId="0" borderId="37" xfId="0" applyNumberFormat="1" applyFont="1" applyFill="1" applyBorder="1" applyAlignment="1" applyProtection="1">
      <alignment horizontal="right"/>
      <protection locked="0"/>
    </xf>
    <xf numFmtId="3" fontId="4" fillId="0" borderId="39" xfId="0" applyNumberFormat="1" applyFont="1" applyFill="1" applyBorder="1" applyAlignment="1" applyProtection="1">
      <alignment horizontal="right"/>
      <protection locked="0"/>
    </xf>
    <xf numFmtId="0" fontId="4" fillId="0" borderId="40" xfId="0" applyFont="1" applyBorder="1" applyProtection="1">
      <protection locked="0"/>
    </xf>
    <xf numFmtId="3" fontId="4" fillId="0" borderId="41" xfId="0" applyNumberFormat="1" applyFont="1" applyFill="1" applyBorder="1" applyAlignment="1" applyProtection="1">
      <alignment horizontal="right"/>
      <protection locked="0"/>
    </xf>
    <xf numFmtId="3" fontId="4" fillId="0" borderId="40" xfId="0" applyNumberFormat="1" applyFont="1" applyFill="1" applyBorder="1" applyAlignment="1" applyProtection="1">
      <alignment horizontal="right"/>
      <protection locked="0"/>
    </xf>
    <xf numFmtId="165" fontId="14" fillId="0" borderId="23" xfId="3" applyNumberFormat="1" applyFont="1" applyBorder="1" applyProtection="1">
      <protection locked="0"/>
    </xf>
    <xf numFmtId="165" fontId="14" fillId="0" borderId="4" xfId="3" applyNumberFormat="1" applyFont="1" applyBorder="1" applyProtection="1">
      <protection locked="0"/>
    </xf>
    <xf numFmtId="165" fontId="6" fillId="7" borderId="4" xfId="3" applyNumberFormat="1" applyFont="1" applyFill="1" applyBorder="1" applyProtection="1">
      <protection locked="0"/>
    </xf>
    <xf numFmtId="165" fontId="6" fillId="2" borderId="4" xfId="3" applyNumberFormat="1" applyFont="1" applyFill="1" applyBorder="1" applyProtection="1">
      <protection locked="0"/>
    </xf>
    <xf numFmtId="0" fontId="3" fillId="4" borderId="1" xfId="0" applyFont="1" applyFill="1" applyBorder="1" applyAlignment="1" applyProtection="1">
      <alignment horizontal="center" vertical="center" wrapText="1"/>
      <protection locked="0"/>
    </xf>
    <xf numFmtId="0" fontId="3" fillId="4" borderId="18" xfId="0" applyFont="1" applyFill="1" applyBorder="1" applyAlignment="1" applyProtection="1">
      <alignment horizontal="center" vertical="center" wrapText="1"/>
      <protection locked="0"/>
    </xf>
    <xf numFmtId="0" fontId="4" fillId="0" borderId="42" xfId="0" applyFont="1" applyBorder="1" applyProtection="1">
      <protection locked="0"/>
    </xf>
    <xf numFmtId="0" fontId="4" fillId="0" borderId="43" xfId="0" applyFont="1" applyBorder="1" applyProtection="1">
      <protection locked="0"/>
    </xf>
    <xf numFmtId="0" fontId="4" fillId="0" borderId="44" xfId="0" applyFont="1" applyBorder="1" applyProtection="1">
      <protection locked="0"/>
    </xf>
    <xf numFmtId="0" fontId="3" fillId="7" borderId="16" xfId="0" applyFont="1" applyFill="1" applyBorder="1" applyProtection="1">
      <protection locked="0"/>
    </xf>
    <xf numFmtId="0" fontId="3" fillId="4" borderId="16" xfId="0" applyFont="1" applyFill="1" applyBorder="1" applyProtection="1">
      <protection locked="0"/>
    </xf>
    <xf numFmtId="0" fontId="4" fillId="0" borderId="45" xfId="0" applyFont="1" applyBorder="1" applyAlignment="1" applyProtection="1">
      <alignment wrapText="1"/>
      <protection locked="0"/>
    </xf>
    <xf numFmtId="164" fontId="0" fillId="0" borderId="3" xfId="1" applyNumberFormat="1" applyFont="1" applyBorder="1"/>
    <xf numFmtId="164" fontId="3" fillId="7" borderId="16" xfId="1" applyNumberFormat="1" applyFont="1" applyFill="1" applyBorder="1" applyProtection="1">
      <protection locked="0"/>
    </xf>
    <xf numFmtId="164" fontId="3" fillId="4" borderId="16" xfId="1" applyNumberFormat="1" applyFont="1" applyFill="1" applyBorder="1" applyProtection="1">
      <protection locked="0"/>
    </xf>
    <xf numFmtId="165" fontId="0" fillId="0" borderId="2" xfId="3" applyNumberFormat="1" applyFont="1" applyBorder="1"/>
    <xf numFmtId="9" fontId="3" fillId="7" borderId="16" xfId="3" applyFont="1" applyFill="1" applyBorder="1" applyProtection="1">
      <protection locked="0"/>
    </xf>
    <xf numFmtId="9" fontId="3" fillId="4" borderId="16" xfId="3" applyFont="1" applyFill="1" applyBorder="1" applyProtection="1">
      <protection locked="0"/>
    </xf>
    <xf numFmtId="0" fontId="4" fillId="0" borderId="46" xfId="0" applyFont="1" applyBorder="1" applyProtection="1">
      <protection locked="0"/>
    </xf>
    <xf numFmtId="164" fontId="0" fillId="0" borderId="7" xfId="1" applyNumberFormat="1" applyFont="1" applyBorder="1"/>
    <xf numFmtId="165" fontId="0" fillId="0" borderId="7" xfId="3" applyNumberFormat="1" applyFont="1" applyBorder="1"/>
    <xf numFmtId="9" fontId="0" fillId="0" borderId="8" xfId="3" applyFont="1" applyBorder="1"/>
    <xf numFmtId="9" fontId="0" fillId="0" borderId="24" xfId="3" applyFont="1" applyBorder="1"/>
    <xf numFmtId="9" fontId="3" fillId="7" borderId="1" xfId="3" applyFont="1" applyFill="1" applyBorder="1" applyProtection="1">
      <protection locked="0"/>
    </xf>
    <xf numFmtId="9" fontId="3" fillId="4" borderId="1" xfId="3" applyFont="1" applyFill="1" applyBorder="1" applyProtection="1">
      <protection locked="0"/>
    </xf>
    <xf numFmtId="164" fontId="0" fillId="0" borderId="11" xfId="1" applyNumberFormat="1" applyFont="1" applyBorder="1"/>
    <xf numFmtId="165" fontId="0" fillId="0" borderId="10" xfId="3" applyNumberFormat="1" applyFont="1" applyBorder="1"/>
    <xf numFmtId="9" fontId="0" fillId="0" borderId="47" xfId="3" applyFont="1" applyBorder="1"/>
    <xf numFmtId="0" fontId="0" fillId="9" borderId="48" xfId="0" applyFill="1" applyBorder="1" applyAlignment="1">
      <alignment vertical="top" wrapText="1"/>
    </xf>
    <xf numFmtId="0" fontId="0" fillId="9" borderId="0" xfId="0" applyFill="1" applyBorder="1" applyAlignment="1">
      <alignment vertical="top" wrapText="1"/>
    </xf>
    <xf numFmtId="0" fontId="0" fillId="9" borderId="49" xfId="0" applyFill="1" applyBorder="1" applyAlignment="1">
      <alignment vertical="top" wrapText="1"/>
    </xf>
    <xf numFmtId="0" fontId="19" fillId="0" borderId="4" xfId="0" applyFont="1" applyBorder="1" applyAlignment="1" applyProtection="1">
      <alignment horizontal="center" wrapText="1"/>
      <protection locked="0"/>
    </xf>
    <xf numFmtId="0" fontId="19" fillId="0" borderId="9" xfId="0" applyFont="1" applyBorder="1" applyAlignment="1" applyProtection="1">
      <alignment horizontal="center" wrapText="1"/>
      <protection locked="0"/>
    </xf>
    <xf numFmtId="0" fontId="18" fillId="2" borderId="19" xfId="0" applyFont="1" applyFill="1" applyBorder="1" applyAlignment="1" applyProtection="1">
      <alignment horizontal="center"/>
      <protection locked="0"/>
    </xf>
    <xf numFmtId="0" fontId="19" fillId="0" borderId="6" xfId="0" applyFont="1" applyBorder="1" applyAlignment="1" applyProtection="1">
      <alignment horizontal="center" wrapText="1"/>
      <protection locked="0"/>
    </xf>
    <xf numFmtId="0" fontId="20" fillId="0" borderId="8" xfId="4" applyFont="1" applyBorder="1"/>
    <xf numFmtId="0" fontId="20" fillId="0" borderId="5" xfId="4" applyFont="1" applyBorder="1"/>
    <xf numFmtId="0" fontId="20" fillId="0" borderId="12" xfId="4" applyFont="1" applyBorder="1"/>
    <xf numFmtId="2" fontId="0" fillId="0" borderId="0" xfId="0" applyNumberFormat="1" applyProtection="1">
      <protection locked="0"/>
    </xf>
    <xf numFmtId="0" fontId="18" fillId="2" borderId="16" xfId="0" applyFon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18" fillId="10" borderId="16" xfId="0" applyFont="1" applyFill="1" applyBorder="1" applyAlignment="1" applyProtection="1">
      <alignment horizontal="center"/>
      <protection locked="0"/>
    </xf>
    <xf numFmtId="0" fontId="18" fillId="10" borderId="18" xfId="0" applyFont="1" applyFill="1" applyBorder="1" applyAlignment="1" applyProtection="1">
      <alignment horizontal="center"/>
      <protection locked="0"/>
    </xf>
    <xf numFmtId="0" fontId="7" fillId="0" borderId="0" xfId="0" applyFont="1" applyBorder="1" applyAlignment="1" applyProtection="1">
      <alignment horizontal="left" vertical="top" wrapText="1"/>
      <protection locked="0"/>
    </xf>
    <xf numFmtId="0" fontId="0" fillId="0" borderId="0" xfId="0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center" wrapText="1"/>
      <protection locked="0"/>
    </xf>
    <xf numFmtId="0" fontId="7" fillId="5" borderId="16" xfId="0" applyFont="1" applyFill="1" applyBorder="1" applyAlignment="1" applyProtection="1">
      <alignment horizontal="center" vertical="top" wrapText="1"/>
      <protection locked="0"/>
    </xf>
    <xf numFmtId="0" fontId="7" fillId="5" borderId="17" xfId="0" applyFont="1" applyFill="1" applyBorder="1" applyAlignment="1" applyProtection="1">
      <alignment horizontal="center" vertical="top" wrapText="1"/>
      <protection locked="0"/>
    </xf>
    <xf numFmtId="0" fontId="7" fillId="5" borderId="18" xfId="0" applyFont="1" applyFill="1" applyBorder="1" applyAlignment="1" applyProtection="1">
      <alignment horizontal="center" vertical="top" wrapText="1"/>
      <protection locked="0"/>
    </xf>
    <xf numFmtId="0" fontId="0" fillId="9" borderId="48" xfId="0" applyFill="1" applyBorder="1" applyAlignment="1">
      <alignment horizontal="center" vertical="top" wrapText="1"/>
    </xf>
    <xf numFmtId="0" fontId="0" fillId="9" borderId="0" xfId="0" applyFill="1" applyBorder="1" applyAlignment="1">
      <alignment horizontal="center" vertical="top" wrapText="1"/>
    </xf>
    <xf numFmtId="0" fontId="0" fillId="9" borderId="49" xfId="0" applyFill="1" applyBorder="1" applyAlignment="1">
      <alignment horizontal="center" vertical="top" wrapText="1"/>
    </xf>
    <xf numFmtId="0" fontId="17" fillId="9" borderId="48" xfId="0" applyFont="1" applyFill="1" applyBorder="1" applyAlignment="1">
      <alignment horizontal="center" vertical="top" wrapText="1"/>
    </xf>
    <xf numFmtId="0" fontId="17" fillId="9" borderId="0" xfId="0" applyFont="1" applyFill="1" applyBorder="1" applyAlignment="1">
      <alignment horizontal="center" vertical="top" wrapText="1"/>
    </xf>
    <xf numFmtId="0" fontId="17" fillId="9" borderId="49" xfId="0" applyFont="1" applyFill="1" applyBorder="1" applyAlignment="1">
      <alignment horizontal="center" vertical="top" wrapText="1"/>
    </xf>
    <xf numFmtId="0" fontId="0" fillId="9" borderId="27" xfId="0" applyFill="1" applyBorder="1" applyAlignment="1">
      <alignment horizontal="center" vertical="top" wrapText="1"/>
    </xf>
    <xf numFmtId="0" fontId="0" fillId="9" borderId="28" xfId="0" applyFill="1" applyBorder="1" applyAlignment="1">
      <alignment horizontal="center" vertical="top" wrapText="1"/>
    </xf>
    <xf numFmtId="0" fontId="0" fillId="9" borderId="32" xfId="0" applyFill="1" applyBorder="1" applyAlignment="1">
      <alignment horizontal="center" vertical="top" wrapText="1"/>
    </xf>
    <xf numFmtId="0" fontId="16" fillId="8" borderId="29" xfId="0" applyFont="1" applyFill="1" applyBorder="1" applyAlignment="1">
      <alignment horizontal="center" vertical="center" wrapText="1"/>
    </xf>
    <xf numFmtId="0" fontId="16" fillId="8" borderId="30" xfId="0" applyFont="1" applyFill="1" applyBorder="1" applyAlignment="1">
      <alignment horizontal="center" vertical="center" wrapText="1"/>
    </xf>
    <xf numFmtId="0" fontId="16" fillId="8" borderId="31" xfId="0" applyFont="1" applyFill="1" applyBorder="1" applyAlignment="1">
      <alignment horizontal="center" vertical="center" wrapText="1"/>
    </xf>
    <xf numFmtId="0" fontId="16" fillId="8" borderId="27" xfId="0" applyFont="1" applyFill="1" applyBorder="1" applyAlignment="1">
      <alignment horizontal="center" vertical="center" wrapText="1"/>
    </xf>
    <xf numFmtId="0" fontId="16" fillId="8" borderId="28" xfId="0" applyFont="1" applyFill="1" applyBorder="1" applyAlignment="1">
      <alignment horizontal="center" vertical="center" wrapText="1"/>
    </xf>
    <xf numFmtId="0" fontId="16" fillId="8" borderId="32" xfId="0" applyFont="1" applyFill="1" applyBorder="1" applyAlignment="1">
      <alignment horizontal="center" vertical="center" wrapText="1"/>
    </xf>
    <xf numFmtId="0" fontId="0" fillId="9" borderId="29" xfId="0" applyFill="1" applyBorder="1" applyAlignment="1">
      <alignment horizontal="center" vertical="center" wrapText="1"/>
    </xf>
    <xf numFmtId="0" fontId="0" fillId="9" borderId="30" xfId="0" applyFill="1" applyBorder="1" applyAlignment="1">
      <alignment horizontal="center" vertical="center" wrapText="1"/>
    </xf>
    <xf numFmtId="0" fontId="0" fillId="9" borderId="31" xfId="0" applyFill="1" applyBorder="1" applyAlignment="1">
      <alignment horizontal="center" vertical="center" wrapText="1"/>
    </xf>
    <xf numFmtId="0" fontId="0" fillId="9" borderId="48" xfId="0" applyFill="1" applyBorder="1" applyAlignment="1">
      <alignment horizontal="center" vertical="center" wrapText="1"/>
    </xf>
    <xf numFmtId="0" fontId="0" fillId="9" borderId="0" xfId="0" applyFill="1" applyBorder="1" applyAlignment="1">
      <alignment horizontal="center" vertical="center" wrapText="1"/>
    </xf>
    <xf numFmtId="0" fontId="0" fillId="9" borderId="49" xfId="0" applyFill="1" applyBorder="1" applyAlignment="1">
      <alignment horizontal="center" vertical="center" wrapText="1"/>
    </xf>
    <xf numFmtId="0" fontId="12" fillId="6" borderId="16" xfId="4" applyFont="1" applyFill="1" applyBorder="1" applyAlignment="1" applyProtection="1">
      <alignment horizontal="center" vertical="center"/>
      <protection locked="0"/>
    </xf>
    <xf numFmtId="0" fontId="12" fillId="6" borderId="17" xfId="4" applyFont="1" applyFill="1" applyBorder="1" applyAlignment="1" applyProtection="1">
      <alignment horizontal="center" vertical="center"/>
      <protection locked="0"/>
    </xf>
    <xf numFmtId="0" fontId="12" fillId="6" borderId="18" xfId="4" applyFont="1" applyFill="1" applyBorder="1" applyAlignment="1" applyProtection="1">
      <alignment horizontal="center" vertical="center"/>
      <protection locked="0"/>
    </xf>
    <xf numFmtId="0" fontId="13" fillId="6" borderId="16" xfId="4" applyFont="1" applyFill="1" applyBorder="1" applyAlignment="1" applyProtection="1">
      <alignment horizontal="center" vertical="center"/>
      <protection locked="0"/>
    </xf>
    <xf numFmtId="0" fontId="13" fillId="6" borderId="17" xfId="4" applyFont="1" applyFill="1" applyBorder="1" applyAlignment="1" applyProtection="1">
      <alignment horizontal="center" vertical="center"/>
      <protection locked="0"/>
    </xf>
    <xf numFmtId="0" fontId="13" fillId="6" borderId="18" xfId="4" applyFont="1" applyFill="1" applyBorder="1" applyAlignment="1" applyProtection="1">
      <alignment horizontal="center" vertical="center"/>
      <protection locked="0"/>
    </xf>
    <xf numFmtId="0" fontId="0" fillId="7" borderId="16" xfId="0" applyFill="1" applyBorder="1" applyAlignment="1" applyProtection="1">
      <alignment horizontal="center" wrapText="1"/>
      <protection locked="0"/>
    </xf>
    <xf numFmtId="0" fontId="0" fillId="7" borderId="17" xfId="0" applyFill="1" applyBorder="1" applyAlignment="1" applyProtection="1">
      <alignment horizontal="center" wrapText="1"/>
      <protection locked="0"/>
    </xf>
    <xf numFmtId="0" fontId="0" fillId="7" borderId="18" xfId="0" applyFill="1" applyBorder="1" applyAlignment="1" applyProtection="1">
      <alignment horizontal="center" wrapText="1"/>
      <protection locked="0"/>
    </xf>
    <xf numFmtId="0" fontId="13" fillId="6" borderId="27" xfId="4" applyFont="1" applyFill="1" applyBorder="1" applyAlignment="1" applyProtection="1">
      <alignment horizontal="center" vertical="center"/>
      <protection locked="0"/>
    </xf>
    <xf numFmtId="0" fontId="13" fillId="6" borderId="28" xfId="4" applyFont="1" applyFill="1" applyBorder="1" applyAlignment="1" applyProtection="1">
      <alignment horizontal="center" vertical="center"/>
      <protection locked="0"/>
    </xf>
    <xf numFmtId="0" fontId="13" fillId="6" borderId="32" xfId="4" applyFont="1" applyFill="1" applyBorder="1" applyAlignment="1" applyProtection="1">
      <alignment horizontal="center" vertical="center"/>
      <protection locked="0"/>
    </xf>
    <xf numFmtId="0" fontId="12" fillId="6" borderId="29" xfId="4" applyFont="1" applyFill="1" applyBorder="1" applyAlignment="1" applyProtection="1">
      <alignment horizontal="center" vertical="center"/>
      <protection locked="0"/>
    </xf>
    <xf numFmtId="0" fontId="12" fillId="6" borderId="30" xfId="4" applyFont="1" applyFill="1" applyBorder="1" applyAlignment="1" applyProtection="1">
      <alignment horizontal="center" vertical="center"/>
      <protection locked="0"/>
    </xf>
    <xf numFmtId="0" fontId="12" fillId="6" borderId="31" xfId="4" applyFont="1" applyFill="1" applyBorder="1" applyAlignment="1" applyProtection="1">
      <alignment horizontal="center" vertical="center"/>
      <protection locked="0"/>
    </xf>
  </cellXfs>
  <cellStyles count="6">
    <cellStyle name="Hipervínculo" xfId="4" builtinId="8"/>
    <cellStyle name="Millares" xfId="1" builtinId="3"/>
    <cellStyle name="Normal" xfId="0" builtinId="0"/>
    <cellStyle name="Porcentaje" xfId="3" builtinId="5"/>
    <cellStyle name="Porcentaje 2" xfId="2"/>
    <cellStyle name="Porcentaje 3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717663507495647"/>
          <c:y val="0.16464245220468518"/>
          <c:w val="0.76067352513411712"/>
          <c:h val="0.74545351113621994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E6E-466A-B687-FDF75F6A5A8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E6E-466A-B687-FDF75F6A5A87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FE6E-466A-B687-FDF75F6A5A87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FE6E-466A-B687-FDF75F6A5A87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FE6E-466A-B687-FDF75F6A5A87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FE6E-466A-B687-FDF75F6A5A87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FE6E-466A-B687-FDF75F6A5A87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FE6E-466A-B687-FDF75F6A5A87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FE6E-466A-B687-FDF75F6A5A87}"/>
              </c:ext>
            </c:extLst>
          </c:dPt>
          <c:dLbls>
            <c:dLbl>
              <c:idx val="2"/>
              <c:layout>
                <c:manualLayout>
                  <c:x val="-1.1014728530834472E-2"/>
                  <c:y val="-3.9451475972910793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es-CO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E6E-466A-B687-FDF75F6A5A87}"/>
                </c:ext>
              </c:extLst>
            </c:dLbl>
            <c:dLbl>
              <c:idx val="3"/>
              <c:layout>
                <c:manualLayout>
                  <c:x val="-7.3585822433352849E-2"/>
                  <c:y val="-4.0397394770098183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es-CO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E6E-466A-B687-FDF75F6A5A87}"/>
                </c:ext>
              </c:extLst>
            </c:dLbl>
            <c:dLbl>
              <c:idx val="4"/>
              <c:layout>
                <c:manualLayout>
                  <c:x val="-1.6623355964801922E-2"/>
                  <c:y val="-2.0904053659959172E-3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es-CO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E6E-466A-B687-FDF75F6A5A87}"/>
                </c:ext>
              </c:extLst>
            </c:dLbl>
            <c:spPr>
              <a:noFill/>
              <a:ln w="25400">
                <a:noFill/>
              </a:ln>
            </c:sp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Cobertura!$B$5:$B$13</c:f>
              <c:strCache>
                <c:ptCount val="9"/>
                <c:pt idx="0">
                  <c:v>TRANSPORTE AÉREO PASAJEROS REGULAR NACIONAL</c:v>
                </c:pt>
                <c:pt idx="1">
                  <c:v>TRANSPORTE AÉREO PASAJEROS REGULAR INTERNACIONAL</c:v>
                </c:pt>
                <c:pt idx="2">
                  <c:v>TRANSPORTE AÉREO CARGA NACIONAL</c:v>
                </c:pt>
                <c:pt idx="3">
                  <c:v>TRANASPORTE AÉREO CARGA INTERNACIONAL</c:v>
                </c:pt>
                <c:pt idx="4">
                  <c:v>TRANSPORTE AÉREO  COMERCIAL REGIONAL</c:v>
                </c:pt>
                <c:pt idx="5">
                  <c:v>TRANSPORTE AÉREO ESPECIAL DE CARGA</c:v>
                </c:pt>
                <c:pt idx="6">
                  <c:v>TRANSPORTE AÉREO  NO REGULAR  -AEROTAXIS</c:v>
                </c:pt>
                <c:pt idx="7">
                  <c:v>TRABAJOS AÉREOS ESPECIALES - AVIACION AGRICOLA</c:v>
                </c:pt>
                <c:pt idx="8">
                  <c:v>TRABAJOS AÉREOS ESPECIALES: (Publicidad, aerofotografía, ambulancia, etc.)</c:v>
                </c:pt>
              </c:strCache>
            </c:strRef>
          </c:cat>
          <c:val>
            <c:numRef>
              <c:f>Cobertura!$E$5:$E$13</c:f>
              <c:numCache>
                <c:formatCode>0%</c:formatCode>
                <c:ptCount val="9"/>
                <c:pt idx="0">
                  <c:v>1</c:v>
                </c:pt>
                <c:pt idx="1">
                  <c:v>0.9285714285714286</c:v>
                </c:pt>
                <c:pt idx="2">
                  <c:v>0.875</c:v>
                </c:pt>
                <c:pt idx="3">
                  <c:v>0.66666666666666663</c:v>
                </c:pt>
                <c:pt idx="4">
                  <c:v>1</c:v>
                </c:pt>
                <c:pt idx="5">
                  <c:v>1</c:v>
                </c:pt>
                <c:pt idx="6">
                  <c:v>0.84905660377358494</c:v>
                </c:pt>
                <c:pt idx="7">
                  <c:v>0.87179487179487181</c:v>
                </c:pt>
                <c:pt idx="8">
                  <c:v>0.8666666666666667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FE6E-466A-B687-FDF75F6A5A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gap"/>
    <c:showDLblsOverMax val="0"/>
  </c:chart>
  <c:spPr>
    <a:gradFill flip="none" rotWithShape="1">
      <a:gsLst>
        <a:gs pos="0">
          <a:schemeClr val="accent1">
            <a:shade val="30000"/>
            <a:satMod val="115000"/>
          </a:schemeClr>
        </a:gs>
        <a:gs pos="50000">
          <a:schemeClr val="accent1">
            <a:shade val="67500"/>
            <a:satMod val="115000"/>
          </a:schemeClr>
        </a:gs>
        <a:gs pos="100000">
          <a:schemeClr val="accent1">
            <a:shade val="100000"/>
            <a:satMod val="115000"/>
          </a:schemeClr>
        </a:gs>
      </a:gsLst>
      <a:path path="circle">
        <a:fillToRect l="100000" b="100000"/>
      </a:path>
      <a:tileRect t="-100000" r="-100000"/>
    </a:gradFill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 sz="1800" b="1" i="0" baseline="0">
                <a:effectLst/>
              </a:rPr>
              <a:t>Variacion % I semestre 2015 - I semestre 2016</a:t>
            </a:r>
            <a:endParaRPr lang="es-CO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6029-4BCB-BB99-AE705FDB70BC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6029-4BCB-BB99-AE705FDB70BC}"/>
              </c:ext>
            </c:extLst>
          </c:dPt>
          <c:dPt>
            <c:idx val="2"/>
            <c:invertIfNegative val="0"/>
            <c:bubble3D val="0"/>
            <c:spPr>
              <a:solidFill>
                <a:srgbClr val="00B0F0"/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6029-4BCB-BB99-AE705FDB70BC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4"/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7-6029-4BCB-BB99-AE705FDB70BC}"/>
              </c:ext>
            </c:extLst>
          </c:dPt>
          <c:dPt>
            <c:idx val="5"/>
            <c:invertIfNegative val="0"/>
            <c:bubble3D val="0"/>
            <c:spPr>
              <a:solidFill>
                <a:srgbClr val="0070C0"/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9-6029-4BCB-BB99-AE705FDB70BC}"/>
              </c:ext>
            </c:extLst>
          </c:dPt>
          <c:dPt>
            <c:idx val="6"/>
            <c:invertIfNegative val="0"/>
            <c:bubble3D val="0"/>
            <c:spPr>
              <a:solidFill>
                <a:schemeClr val="bg2">
                  <a:lumMod val="50000"/>
                </a:schemeClr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B-6029-4BCB-BB99-AE705FDB70BC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D-6029-4BCB-BB99-AE705FDB70BC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2"/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F-6029-4BCB-BB99-AE705FDB70BC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75000"/>
                </a:schemeClr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1-6029-4BCB-BB99-AE705FDB70BC}"/>
              </c:ext>
            </c:extLst>
          </c:dPt>
          <c:dPt>
            <c:idx val="10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3-6029-4BCB-BB99-AE705FDB70BC}"/>
              </c:ext>
            </c:extLst>
          </c:dPt>
          <c:dLbls>
            <c:dLbl>
              <c:idx val="0"/>
              <c:layout>
                <c:manualLayout>
                  <c:x val="1.2698409524207093E-2"/>
                  <c:y val="8.060052041421159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029-4BCB-BB99-AE705FDB70BC}"/>
                </c:ext>
              </c:extLst>
            </c:dLbl>
            <c:dLbl>
              <c:idx val="1"/>
              <c:layout>
                <c:manualLayout>
                  <c:x val="1.5873011905258836E-2"/>
                  <c:y val="5.128658452678422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029-4BCB-BB99-AE705FDB70BC}"/>
                </c:ext>
              </c:extLst>
            </c:dLbl>
            <c:dLbl>
              <c:idx val="2"/>
              <c:layout>
                <c:manualLayout>
                  <c:x val="1.5873011905258867E-2"/>
                  <c:y val="7.561280933271996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029-4BCB-BB99-AE705FDB70BC}"/>
                </c:ext>
              </c:extLst>
            </c:dLbl>
            <c:dLbl>
              <c:idx val="3"/>
              <c:layout>
                <c:manualLayout>
                  <c:x val="1.7460313095784753E-2"/>
                  <c:y val="3.250918829900897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6029-4BCB-BB99-AE705FDB70BC}"/>
                </c:ext>
              </c:extLst>
            </c:dLbl>
            <c:dLbl>
              <c:idx val="5"/>
              <c:layout>
                <c:manualLayout>
                  <c:x val="0"/>
                  <c:y val="2.021098351946664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029-4BCB-BB99-AE705FDB70B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Graficas!$J$5:$J$15</c:f>
              <c:strCache>
                <c:ptCount val="11"/>
                <c:pt idx="0">
                  <c:v>Tripulación  </c:v>
                </c:pt>
                <c:pt idx="1">
                  <c:v>Ventas</c:v>
                </c:pt>
                <c:pt idx="2">
                  <c:v>Seguros</c:v>
                </c:pt>
                <c:pt idx="3">
                  <c:v>Combustible </c:v>
                </c:pt>
                <c:pt idx="4">
                  <c:v>servicio de pasajeros</c:v>
                </c:pt>
                <c:pt idx="5">
                  <c:v>Servicios Aeronaúticos </c:v>
                </c:pt>
                <c:pt idx="6">
                  <c:v>Mantenimiento </c:v>
                </c:pt>
                <c:pt idx="7">
                  <c:v>Administración </c:v>
                </c:pt>
                <c:pt idx="8">
                  <c:v>Depreciación</c:v>
                </c:pt>
                <c:pt idx="9">
                  <c:v>Arriendo </c:v>
                </c:pt>
                <c:pt idx="10">
                  <c:v>Financieros</c:v>
                </c:pt>
              </c:strCache>
            </c:strRef>
          </c:cat>
          <c:val>
            <c:numRef>
              <c:f>Graficas!$K$5:$K$15</c:f>
              <c:numCache>
                <c:formatCode>0%</c:formatCode>
                <c:ptCount val="11"/>
                <c:pt idx="0">
                  <c:v>-8.0236785206419414E-2</c:v>
                </c:pt>
                <c:pt idx="1">
                  <c:v>-6.3647221066123305E-2</c:v>
                </c:pt>
                <c:pt idx="2">
                  <c:v>-5.4363202331588534E-2</c:v>
                </c:pt>
                <c:pt idx="3">
                  <c:v>-9.3642983127083523E-3</c:v>
                </c:pt>
                <c:pt idx="4">
                  <c:v>6.4536137964965601E-2</c:v>
                </c:pt>
                <c:pt idx="5">
                  <c:v>9.1536525676369385E-2</c:v>
                </c:pt>
                <c:pt idx="6">
                  <c:v>0.20539517270096752</c:v>
                </c:pt>
                <c:pt idx="7">
                  <c:v>0.25664815285307863</c:v>
                </c:pt>
                <c:pt idx="8">
                  <c:v>0.31058907371665678</c:v>
                </c:pt>
                <c:pt idx="9">
                  <c:v>0.36410488948135811</c:v>
                </c:pt>
                <c:pt idx="10">
                  <c:v>1.5639971579654826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6029-4BCB-BB99-AE705FDB70BC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-874363968"/>
        <c:axId val="-874361792"/>
      </c:barChart>
      <c:catAx>
        <c:axId val="-874363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-874361792"/>
        <c:crosses val="autoZero"/>
        <c:auto val="1"/>
        <c:lblAlgn val="ctr"/>
        <c:lblOffset val="100"/>
        <c:noMultiLvlLbl val="0"/>
      </c:catAx>
      <c:valAx>
        <c:axId val="-874361792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crossAx val="-8743639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tx2">
        <a:lumMod val="20000"/>
        <a:lumOff val="80000"/>
      </a:schemeClr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 sz="1800" b="1" i="0" cap="all" baseline="0">
                <a:effectLst/>
              </a:rPr>
              <a:t>Participacion %</a:t>
            </a:r>
            <a:endParaRPr lang="es-CO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5764-4496-AA0E-D333652F20F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5764-4496-AA0E-D333652F20F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5-5764-4496-AA0E-D333652F20F5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7-5764-4496-AA0E-D333652F20F5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9-5764-4496-AA0E-D333652F20F5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B-5764-4496-AA0E-D333652F20F5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D-5764-4496-AA0E-D333652F20F5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F-5764-4496-AA0E-D333652F20F5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1-5764-4496-AA0E-D333652F20F5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3-5764-4496-AA0E-D333652F20F5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5-5764-4496-AA0E-D333652F20F5}"/>
              </c:ext>
            </c:extLst>
          </c:dPt>
          <c:dLbls>
            <c:dLbl>
              <c:idx val="0"/>
              <c:layout>
                <c:manualLayout>
                  <c:x val="-1.7369849224237972E-2"/>
                  <c:y val="-7.3226548140881732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764-4496-AA0E-D333652F20F5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5764-4496-AA0E-D333652F20F5}"/>
                </c:ext>
              </c:extLst>
            </c:dLbl>
            <c:dLbl>
              <c:idx val="2"/>
              <c:layout>
                <c:manualLayout>
                  <c:x val="0"/>
                  <c:y val="9.7635397521175418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764-4496-AA0E-D333652F20F5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5764-4496-AA0E-D333652F20F5}"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5764-4496-AA0E-D333652F20F5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B-5764-4496-AA0E-D333652F20F5}"/>
                </c:ext>
              </c:extLst>
            </c:dLbl>
            <c:dLbl>
              <c:idx val="6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D-5764-4496-AA0E-D333652F20F5}"/>
                </c:ext>
              </c:extLst>
            </c:dLbl>
            <c:dLbl>
              <c:idx val="7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F-5764-4496-AA0E-D333652F20F5}"/>
                </c:ext>
              </c:extLst>
            </c:dLbl>
            <c:dLbl>
              <c:idx val="8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1-5764-4496-AA0E-D333652F20F5}"/>
                </c:ext>
              </c:extLst>
            </c:dLbl>
            <c:dLbl>
              <c:idx val="9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3-5764-4496-AA0E-D333652F20F5}"/>
                </c:ext>
              </c:extLst>
            </c:dLbl>
            <c:dLbl>
              <c:idx val="1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5-5764-4496-AA0E-D333652F20F5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Graficas!$J$25:$J$35</c:f>
              <c:strCache>
                <c:ptCount val="11"/>
                <c:pt idx="0">
                  <c:v>Seguros</c:v>
                </c:pt>
                <c:pt idx="1">
                  <c:v>Depreciación</c:v>
                </c:pt>
                <c:pt idx="2">
                  <c:v>Financieros</c:v>
                </c:pt>
                <c:pt idx="3">
                  <c:v>servicio de pasajeros</c:v>
                </c:pt>
                <c:pt idx="4">
                  <c:v>Tripulación  </c:v>
                </c:pt>
                <c:pt idx="5">
                  <c:v>Administración </c:v>
                </c:pt>
                <c:pt idx="6">
                  <c:v>Servicios Aeronaúticos </c:v>
                </c:pt>
                <c:pt idx="7">
                  <c:v>Ventas</c:v>
                </c:pt>
                <c:pt idx="8">
                  <c:v>Mantenimiento </c:v>
                </c:pt>
                <c:pt idx="9">
                  <c:v>Arriendo </c:v>
                </c:pt>
                <c:pt idx="10">
                  <c:v>Combustible </c:v>
                </c:pt>
              </c:strCache>
            </c:strRef>
          </c:cat>
          <c:val>
            <c:numRef>
              <c:f>Graficas!$K$25:$K$35</c:f>
              <c:numCache>
                <c:formatCode>0.0%</c:formatCode>
                <c:ptCount val="11"/>
                <c:pt idx="0">
                  <c:v>6.469270424875836E-3</c:v>
                </c:pt>
                <c:pt idx="1">
                  <c:v>2.9195200220921425E-2</c:v>
                </c:pt>
                <c:pt idx="2">
                  <c:v>3.6146687432721342E-2</c:v>
                </c:pt>
                <c:pt idx="3">
                  <c:v>4.5133393412502124E-2</c:v>
                </c:pt>
                <c:pt idx="4">
                  <c:v>8.1460987315863834E-2</c:v>
                </c:pt>
                <c:pt idx="5">
                  <c:v>8.824630887310965E-2</c:v>
                </c:pt>
                <c:pt idx="6">
                  <c:v>0.10305700724290898</c:v>
                </c:pt>
                <c:pt idx="7">
                  <c:v>0.1063911746420535</c:v>
                </c:pt>
                <c:pt idx="8">
                  <c:v>0.14853891003666383</c:v>
                </c:pt>
                <c:pt idx="9">
                  <c:v>0.17530955217933253</c:v>
                </c:pt>
                <c:pt idx="10">
                  <c:v>0.18005150821904689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5764-4496-AA0E-D333652F20F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iagrams/colors1.xml><?xml version="1.0" encoding="utf-8"?>
<dgm:colorsDef xmlns:dgm="http://schemas.openxmlformats.org/drawingml/2006/diagram" xmlns:a="http://schemas.openxmlformats.org/drawingml/2006/main" uniqueId="urn:microsoft.com/office/officeart/2005/8/colors/accent1_2">
  <dgm:title val=""/>
  <dgm:desc val=""/>
  <dgm:catLst>
    <dgm:cat type="accent1" pri="112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1"/>
    </dgm:fillClrLst>
    <dgm:linClrLst meth="repeat">
      <a:schemeClr val="accent1"/>
    </dgm:linClrLst>
    <dgm:effectClrLst/>
    <dgm:txLinClrLst/>
    <dgm:txFillClrLst/>
    <dgm:txEffectClrLst/>
  </dgm:styleLbl>
  <dgm:styleLbl name="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ln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1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f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b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sibTrans1D1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1"/>
    </dgm:fillClrLst>
    <dgm:linClrLst meth="repeat">
      <a:schemeClr val="accent1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3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4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1">
        <a:tint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1">
        <a:shade val="8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1">
        <a:tint val="50000"/>
        <a:alpha val="4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1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colors2.xml><?xml version="1.0" encoding="utf-8"?>
<dgm:colorsDef xmlns:dgm="http://schemas.openxmlformats.org/drawingml/2006/diagram" xmlns:a="http://schemas.openxmlformats.org/drawingml/2006/main" uniqueId="urn:microsoft.com/office/officeart/2005/8/colors/accent1_2">
  <dgm:title val=""/>
  <dgm:desc val=""/>
  <dgm:catLst>
    <dgm:cat type="accent1" pri="112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1"/>
    </dgm:fillClrLst>
    <dgm:linClrLst meth="repeat">
      <a:schemeClr val="accent1"/>
    </dgm:linClrLst>
    <dgm:effectClrLst/>
    <dgm:txLinClrLst/>
    <dgm:txFillClrLst/>
    <dgm:txEffectClrLst/>
  </dgm:styleLbl>
  <dgm:styleLbl name="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ln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1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f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b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sibTrans1D1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1"/>
    </dgm:fillClrLst>
    <dgm:linClrLst meth="repeat">
      <a:schemeClr val="accent1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3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4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1">
        <a:tint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1">
        <a:shade val="8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1">
        <a:tint val="50000"/>
        <a:alpha val="4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1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colors3.xml><?xml version="1.0" encoding="utf-8"?>
<dgm:colorsDef xmlns:dgm="http://schemas.openxmlformats.org/drawingml/2006/diagram" xmlns:a="http://schemas.openxmlformats.org/drawingml/2006/main" uniqueId="urn:microsoft.com/office/officeart/2005/8/colors/accent1_2">
  <dgm:title val=""/>
  <dgm:desc val=""/>
  <dgm:catLst>
    <dgm:cat type="accent1" pri="112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1"/>
    </dgm:fillClrLst>
    <dgm:linClrLst meth="repeat">
      <a:schemeClr val="accent1"/>
    </dgm:linClrLst>
    <dgm:effectClrLst/>
    <dgm:txLinClrLst/>
    <dgm:txFillClrLst/>
    <dgm:txEffectClrLst/>
  </dgm:styleLbl>
  <dgm:styleLbl name="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ln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1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f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b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sibTrans1D1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1"/>
    </dgm:fillClrLst>
    <dgm:linClrLst meth="repeat">
      <a:schemeClr val="accent1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3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4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1">
        <a:tint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1">
        <a:shade val="8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1">
        <a:tint val="50000"/>
        <a:alpha val="4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1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colors4.xml><?xml version="1.0" encoding="utf-8"?>
<dgm:colorsDef xmlns:dgm="http://schemas.openxmlformats.org/drawingml/2006/diagram" xmlns:a="http://schemas.openxmlformats.org/drawingml/2006/main" uniqueId="urn:microsoft.com/office/officeart/2005/8/colors/accent1_2">
  <dgm:title val=""/>
  <dgm:desc val=""/>
  <dgm:catLst>
    <dgm:cat type="accent1" pri="112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1"/>
    </dgm:fillClrLst>
    <dgm:linClrLst meth="repeat">
      <a:schemeClr val="accent1"/>
    </dgm:linClrLst>
    <dgm:effectClrLst/>
    <dgm:txLinClrLst/>
    <dgm:txFillClrLst/>
    <dgm:txEffectClrLst/>
  </dgm:styleLbl>
  <dgm:styleLbl name="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ln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1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f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b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sibTrans1D1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1"/>
    </dgm:fillClrLst>
    <dgm:linClrLst meth="repeat">
      <a:schemeClr val="accent1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3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4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1">
        <a:tint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1">
        <a:shade val="8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1">
        <a:tint val="50000"/>
        <a:alpha val="4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1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colors5.xml><?xml version="1.0" encoding="utf-8"?>
<dgm:colorsDef xmlns:dgm="http://schemas.openxmlformats.org/drawingml/2006/diagram" xmlns:a="http://schemas.openxmlformats.org/drawingml/2006/main" uniqueId="urn:microsoft.com/office/officeart/2005/8/colors/accent1_2">
  <dgm:title val=""/>
  <dgm:desc val=""/>
  <dgm:catLst>
    <dgm:cat type="accent1" pri="112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1"/>
    </dgm:fillClrLst>
    <dgm:linClrLst meth="repeat">
      <a:schemeClr val="accent1"/>
    </dgm:linClrLst>
    <dgm:effectClrLst/>
    <dgm:txLinClrLst/>
    <dgm:txFillClrLst/>
    <dgm:txEffectClrLst/>
  </dgm:styleLbl>
  <dgm:styleLbl name="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ln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1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f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b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sibTrans1D1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1"/>
    </dgm:fillClrLst>
    <dgm:linClrLst meth="repeat">
      <a:schemeClr val="accent1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3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4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1">
        <a:tint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1">
        <a:shade val="8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1">
        <a:tint val="50000"/>
        <a:alpha val="4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1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colors6.xml><?xml version="1.0" encoding="utf-8"?>
<dgm:colorsDef xmlns:dgm="http://schemas.openxmlformats.org/drawingml/2006/diagram" xmlns:a="http://schemas.openxmlformats.org/drawingml/2006/main" uniqueId="urn:microsoft.com/office/officeart/2005/8/colors/accent1_2">
  <dgm:title val=""/>
  <dgm:desc val=""/>
  <dgm:catLst>
    <dgm:cat type="accent1" pri="112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1"/>
    </dgm:fillClrLst>
    <dgm:linClrLst meth="repeat">
      <a:schemeClr val="accent1"/>
    </dgm:linClrLst>
    <dgm:effectClrLst/>
    <dgm:txLinClrLst/>
    <dgm:txFillClrLst/>
    <dgm:txEffectClrLst/>
  </dgm:styleLbl>
  <dgm:styleLbl name="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ln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1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f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b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sibTrans1D1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1"/>
    </dgm:fillClrLst>
    <dgm:linClrLst meth="repeat">
      <a:schemeClr val="accent1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3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4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1">
        <a:tint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1">
        <a:shade val="8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1">
        <a:tint val="50000"/>
        <a:alpha val="4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1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colors7.xml><?xml version="1.0" encoding="utf-8"?>
<dgm:colorsDef xmlns:dgm="http://schemas.openxmlformats.org/drawingml/2006/diagram" xmlns:a="http://schemas.openxmlformats.org/drawingml/2006/main" uniqueId="urn:microsoft.com/office/officeart/2005/8/colors/accent1_2">
  <dgm:title val=""/>
  <dgm:desc val=""/>
  <dgm:catLst>
    <dgm:cat type="accent1" pri="112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1"/>
    </dgm:fillClrLst>
    <dgm:linClrLst meth="repeat">
      <a:schemeClr val="accent1"/>
    </dgm:linClrLst>
    <dgm:effectClrLst/>
    <dgm:txLinClrLst/>
    <dgm:txFillClrLst/>
    <dgm:txEffectClrLst/>
  </dgm:styleLbl>
  <dgm:styleLbl name="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ln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1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f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b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sibTrans1D1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1"/>
    </dgm:fillClrLst>
    <dgm:linClrLst meth="repeat">
      <a:schemeClr val="accent1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3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4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1">
        <a:tint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1">
        <a:shade val="8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1">
        <a:tint val="50000"/>
        <a:alpha val="4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1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colors8.xml><?xml version="1.0" encoding="utf-8"?>
<dgm:colorsDef xmlns:dgm="http://schemas.openxmlformats.org/drawingml/2006/diagram" xmlns:a="http://schemas.openxmlformats.org/drawingml/2006/main" uniqueId="urn:microsoft.com/office/officeart/2005/8/colors/accent1_2">
  <dgm:title val=""/>
  <dgm:desc val=""/>
  <dgm:catLst>
    <dgm:cat type="accent1" pri="112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1"/>
    </dgm:fillClrLst>
    <dgm:linClrLst meth="repeat">
      <a:schemeClr val="accent1"/>
    </dgm:linClrLst>
    <dgm:effectClrLst/>
    <dgm:txLinClrLst/>
    <dgm:txFillClrLst/>
    <dgm:txEffectClrLst/>
  </dgm:styleLbl>
  <dgm:styleLbl name="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ln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1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f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b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sibTrans1D1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1"/>
    </dgm:fillClrLst>
    <dgm:linClrLst meth="repeat">
      <a:schemeClr val="accent1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3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4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1">
        <a:tint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1">
        <a:shade val="8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1">
        <a:tint val="50000"/>
        <a:alpha val="4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1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colors9.xml><?xml version="1.0" encoding="utf-8"?>
<dgm:colorsDef xmlns:dgm="http://schemas.openxmlformats.org/drawingml/2006/diagram" xmlns:a="http://schemas.openxmlformats.org/drawingml/2006/main" uniqueId="urn:microsoft.com/office/officeart/2005/8/colors/accent1_2">
  <dgm:title val=""/>
  <dgm:desc val=""/>
  <dgm:catLst>
    <dgm:cat type="accent1" pri="112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1"/>
    </dgm:fillClrLst>
    <dgm:linClrLst meth="repeat">
      <a:schemeClr val="accent1"/>
    </dgm:linClrLst>
    <dgm:effectClrLst/>
    <dgm:txLinClrLst/>
    <dgm:txFillClrLst/>
    <dgm:txEffectClrLst/>
  </dgm:styleLbl>
  <dgm:styleLbl name="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ln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1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f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b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sibTrans1D1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1"/>
    </dgm:fillClrLst>
    <dgm:linClrLst meth="repeat">
      <a:schemeClr val="accent1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3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4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1">
        <a:tint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1">
        <a:shade val="8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1">
        <a:tint val="50000"/>
        <a:alpha val="4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1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data1.xml><?xml version="1.0" encoding="utf-8"?>
<dgm:dataModel xmlns:dgm="http://schemas.openxmlformats.org/drawingml/2006/diagram" xmlns:a="http://schemas.openxmlformats.org/drawingml/2006/main">
  <dgm:ptLst>
    <dgm:pt modelId="{18366B79-563B-4F09-A9EA-42E19FC6E0B4}" type="doc">
      <dgm:prSet loTypeId="urn:microsoft.com/office/officeart/2005/8/layout/arrow6" loCatId="process" qsTypeId="urn:microsoft.com/office/officeart/2005/8/quickstyle/simple1" qsCatId="simple" csTypeId="urn:microsoft.com/office/officeart/2005/8/colors/accent1_2" csCatId="accent1" phldr="1"/>
      <dgm:spPr/>
      <dgm:t>
        <a:bodyPr/>
        <a:lstStyle/>
        <a:p>
          <a:endParaRPr lang="es-CO"/>
        </a:p>
      </dgm:t>
    </dgm:pt>
    <dgm:pt modelId="{DB0F3D08-50EA-43EE-ABAB-CAD922481CEA}">
      <dgm:prSet phldrT="[Texto]"/>
      <dgm:spPr/>
      <dgm:t>
        <a:bodyPr/>
        <a:lstStyle/>
        <a:p>
          <a:r>
            <a:rPr lang="es-CO"/>
            <a:t>Volver</a:t>
          </a:r>
        </a:p>
      </dgm:t>
    </dgm:pt>
    <dgm:pt modelId="{544B5DD9-A049-43A1-AE55-182018173D38}" type="parTrans" cxnId="{515827BC-D507-4339-982A-41A8EAD3F7E4}">
      <dgm:prSet/>
      <dgm:spPr/>
      <dgm:t>
        <a:bodyPr/>
        <a:lstStyle/>
        <a:p>
          <a:endParaRPr lang="es-CO"/>
        </a:p>
      </dgm:t>
    </dgm:pt>
    <dgm:pt modelId="{CD3E0C17-E845-4AD7-9AAB-7AB91FA1DB4F}" type="sibTrans" cxnId="{515827BC-D507-4339-982A-41A8EAD3F7E4}">
      <dgm:prSet/>
      <dgm:spPr/>
      <dgm:t>
        <a:bodyPr/>
        <a:lstStyle/>
        <a:p>
          <a:endParaRPr lang="es-CO"/>
        </a:p>
      </dgm:t>
    </dgm:pt>
    <dgm:pt modelId="{A0875638-90A1-49C8-8472-0B1111A57009}">
      <dgm:prSet phldrT="[Texto]"/>
      <dgm:spPr/>
      <dgm:t>
        <a:bodyPr/>
        <a:lstStyle/>
        <a:p>
          <a:r>
            <a:rPr lang="es-CO"/>
            <a:t>Contenido</a:t>
          </a:r>
        </a:p>
      </dgm:t>
    </dgm:pt>
    <dgm:pt modelId="{98856991-CD07-4EEA-BB74-5A1EDD8BCC2B}" type="parTrans" cxnId="{364C6DD7-08A4-4814-AE69-4A2084F22FD6}">
      <dgm:prSet/>
      <dgm:spPr/>
      <dgm:t>
        <a:bodyPr/>
        <a:lstStyle/>
        <a:p>
          <a:endParaRPr lang="es-CO"/>
        </a:p>
      </dgm:t>
    </dgm:pt>
    <dgm:pt modelId="{C419EF89-289B-4EA3-A49C-FDBA3102574A}" type="sibTrans" cxnId="{364C6DD7-08A4-4814-AE69-4A2084F22FD6}">
      <dgm:prSet/>
      <dgm:spPr/>
      <dgm:t>
        <a:bodyPr/>
        <a:lstStyle/>
        <a:p>
          <a:endParaRPr lang="es-CO"/>
        </a:p>
      </dgm:t>
    </dgm:pt>
    <dgm:pt modelId="{69F00F27-8863-4444-A978-36F0BB6D00EE}" type="pres">
      <dgm:prSet presAssocID="{18366B79-563B-4F09-A9EA-42E19FC6E0B4}" presName="compositeShape" presStyleCnt="0">
        <dgm:presLayoutVars>
          <dgm:chMax val="2"/>
          <dgm:dir/>
          <dgm:resizeHandles val="exact"/>
        </dgm:presLayoutVars>
      </dgm:prSet>
      <dgm:spPr/>
    </dgm:pt>
    <dgm:pt modelId="{3B1848B5-1B26-4E85-A01E-5B3890051548}" type="pres">
      <dgm:prSet presAssocID="{18366B79-563B-4F09-A9EA-42E19FC6E0B4}" presName="ribbon" presStyleLbl="node1" presStyleIdx="0" presStyleCnt="1"/>
      <dgm:spPr/>
    </dgm:pt>
    <dgm:pt modelId="{DA797EF4-017D-44D3-96EB-0BD377731E99}" type="pres">
      <dgm:prSet presAssocID="{18366B79-563B-4F09-A9EA-42E19FC6E0B4}" presName="leftArrowText" presStyleLbl="node1" presStyleIdx="0" presStyleCnt="1">
        <dgm:presLayoutVars>
          <dgm:chMax val="0"/>
          <dgm:bulletEnabled val="1"/>
        </dgm:presLayoutVars>
      </dgm:prSet>
      <dgm:spPr/>
    </dgm:pt>
    <dgm:pt modelId="{4BA02BE4-899F-444A-B20A-2634D66C56A2}" type="pres">
      <dgm:prSet presAssocID="{18366B79-563B-4F09-A9EA-42E19FC6E0B4}" presName="rightArrowText" presStyleLbl="node1" presStyleIdx="0" presStyleCnt="1">
        <dgm:presLayoutVars>
          <dgm:chMax val="0"/>
          <dgm:bulletEnabled val="1"/>
        </dgm:presLayoutVars>
      </dgm:prSet>
      <dgm:spPr/>
    </dgm:pt>
  </dgm:ptLst>
  <dgm:cxnLst>
    <dgm:cxn modelId="{5F19FE63-1FFA-48B3-A43B-7C58DE8F75CC}" type="presOf" srcId="{DB0F3D08-50EA-43EE-ABAB-CAD922481CEA}" destId="{DA797EF4-017D-44D3-96EB-0BD377731E99}" srcOrd="0" destOrd="0" presId="urn:microsoft.com/office/officeart/2005/8/layout/arrow6"/>
    <dgm:cxn modelId="{364C6DD7-08A4-4814-AE69-4A2084F22FD6}" srcId="{18366B79-563B-4F09-A9EA-42E19FC6E0B4}" destId="{A0875638-90A1-49C8-8472-0B1111A57009}" srcOrd="1" destOrd="0" parTransId="{98856991-CD07-4EEA-BB74-5A1EDD8BCC2B}" sibTransId="{C419EF89-289B-4EA3-A49C-FDBA3102574A}"/>
    <dgm:cxn modelId="{937BD354-944A-4D37-AE46-24F769FBA0D6}" type="presOf" srcId="{A0875638-90A1-49C8-8472-0B1111A57009}" destId="{4BA02BE4-899F-444A-B20A-2634D66C56A2}" srcOrd="0" destOrd="0" presId="urn:microsoft.com/office/officeart/2005/8/layout/arrow6"/>
    <dgm:cxn modelId="{1700142B-89C7-466F-AE09-D127A0098D7F}" type="presOf" srcId="{18366B79-563B-4F09-A9EA-42E19FC6E0B4}" destId="{69F00F27-8863-4444-A978-36F0BB6D00EE}" srcOrd="0" destOrd="0" presId="urn:microsoft.com/office/officeart/2005/8/layout/arrow6"/>
    <dgm:cxn modelId="{515827BC-D507-4339-982A-41A8EAD3F7E4}" srcId="{18366B79-563B-4F09-A9EA-42E19FC6E0B4}" destId="{DB0F3D08-50EA-43EE-ABAB-CAD922481CEA}" srcOrd="0" destOrd="0" parTransId="{544B5DD9-A049-43A1-AE55-182018173D38}" sibTransId="{CD3E0C17-E845-4AD7-9AAB-7AB91FA1DB4F}"/>
    <dgm:cxn modelId="{66336AB9-EB96-46AB-8E55-1B40C441922A}" type="presParOf" srcId="{69F00F27-8863-4444-A978-36F0BB6D00EE}" destId="{3B1848B5-1B26-4E85-A01E-5B3890051548}" srcOrd="0" destOrd="0" presId="urn:microsoft.com/office/officeart/2005/8/layout/arrow6"/>
    <dgm:cxn modelId="{C636D310-E163-4AF3-BC6C-ED92B853A7B7}" type="presParOf" srcId="{69F00F27-8863-4444-A978-36F0BB6D00EE}" destId="{DA797EF4-017D-44D3-96EB-0BD377731E99}" srcOrd="1" destOrd="0" presId="urn:microsoft.com/office/officeart/2005/8/layout/arrow6"/>
    <dgm:cxn modelId="{074520E4-82C6-4691-92A5-8FC2E5F149A6}" type="presParOf" srcId="{69F00F27-8863-4444-A978-36F0BB6D00EE}" destId="{4BA02BE4-899F-444A-B20A-2634D66C56A2}" srcOrd="2" destOrd="0" presId="urn:microsoft.com/office/officeart/2005/8/layout/arrow6"/>
  </dgm:cxnLst>
  <dgm:bg/>
  <dgm:whole/>
  <dgm:extLst>
    <a:ext uri="http://schemas.microsoft.com/office/drawing/2008/diagram">
      <dsp:dataModelExt xmlns:dsp="http://schemas.microsoft.com/office/drawing/2008/diagram" relId="rId6" minVer="http://schemas.openxmlformats.org/drawingml/2006/diagram"/>
    </a:ext>
  </dgm:extLst>
</dgm:dataModel>
</file>

<file path=xl/diagrams/data2.xml><?xml version="1.0" encoding="utf-8"?>
<dgm:dataModel xmlns:dgm="http://schemas.openxmlformats.org/drawingml/2006/diagram" xmlns:a="http://schemas.openxmlformats.org/drawingml/2006/main">
  <dgm:ptLst>
    <dgm:pt modelId="{18366B79-563B-4F09-A9EA-42E19FC6E0B4}" type="doc">
      <dgm:prSet loTypeId="urn:microsoft.com/office/officeart/2005/8/layout/arrow6" loCatId="process" qsTypeId="urn:microsoft.com/office/officeart/2005/8/quickstyle/simple1" qsCatId="simple" csTypeId="urn:microsoft.com/office/officeart/2005/8/colors/accent1_2" csCatId="accent1" phldr="1"/>
      <dgm:spPr/>
      <dgm:t>
        <a:bodyPr/>
        <a:lstStyle/>
        <a:p>
          <a:endParaRPr lang="es-CO"/>
        </a:p>
      </dgm:t>
    </dgm:pt>
    <dgm:pt modelId="{DB0F3D08-50EA-43EE-ABAB-CAD922481CEA}">
      <dgm:prSet phldrT="[Texto]"/>
      <dgm:spPr/>
      <dgm:t>
        <a:bodyPr/>
        <a:lstStyle/>
        <a:p>
          <a:r>
            <a:rPr lang="es-CO"/>
            <a:t>Volver</a:t>
          </a:r>
        </a:p>
      </dgm:t>
    </dgm:pt>
    <dgm:pt modelId="{544B5DD9-A049-43A1-AE55-182018173D38}" type="parTrans" cxnId="{515827BC-D507-4339-982A-41A8EAD3F7E4}">
      <dgm:prSet/>
      <dgm:spPr/>
      <dgm:t>
        <a:bodyPr/>
        <a:lstStyle/>
        <a:p>
          <a:endParaRPr lang="es-CO"/>
        </a:p>
      </dgm:t>
    </dgm:pt>
    <dgm:pt modelId="{CD3E0C17-E845-4AD7-9AAB-7AB91FA1DB4F}" type="sibTrans" cxnId="{515827BC-D507-4339-982A-41A8EAD3F7E4}">
      <dgm:prSet/>
      <dgm:spPr/>
      <dgm:t>
        <a:bodyPr/>
        <a:lstStyle/>
        <a:p>
          <a:endParaRPr lang="es-CO"/>
        </a:p>
      </dgm:t>
    </dgm:pt>
    <dgm:pt modelId="{A0875638-90A1-49C8-8472-0B1111A57009}">
      <dgm:prSet phldrT="[Texto]"/>
      <dgm:spPr/>
      <dgm:t>
        <a:bodyPr/>
        <a:lstStyle/>
        <a:p>
          <a:r>
            <a:rPr lang="es-CO"/>
            <a:t>Contenido</a:t>
          </a:r>
        </a:p>
      </dgm:t>
    </dgm:pt>
    <dgm:pt modelId="{98856991-CD07-4EEA-BB74-5A1EDD8BCC2B}" type="parTrans" cxnId="{364C6DD7-08A4-4814-AE69-4A2084F22FD6}">
      <dgm:prSet/>
      <dgm:spPr/>
      <dgm:t>
        <a:bodyPr/>
        <a:lstStyle/>
        <a:p>
          <a:endParaRPr lang="es-CO"/>
        </a:p>
      </dgm:t>
    </dgm:pt>
    <dgm:pt modelId="{C419EF89-289B-4EA3-A49C-FDBA3102574A}" type="sibTrans" cxnId="{364C6DD7-08A4-4814-AE69-4A2084F22FD6}">
      <dgm:prSet/>
      <dgm:spPr/>
      <dgm:t>
        <a:bodyPr/>
        <a:lstStyle/>
        <a:p>
          <a:endParaRPr lang="es-CO"/>
        </a:p>
      </dgm:t>
    </dgm:pt>
    <dgm:pt modelId="{69F00F27-8863-4444-A978-36F0BB6D00EE}" type="pres">
      <dgm:prSet presAssocID="{18366B79-563B-4F09-A9EA-42E19FC6E0B4}" presName="compositeShape" presStyleCnt="0">
        <dgm:presLayoutVars>
          <dgm:chMax val="2"/>
          <dgm:dir/>
          <dgm:resizeHandles val="exact"/>
        </dgm:presLayoutVars>
      </dgm:prSet>
      <dgm:spPr/>
    </dgm:pt>
    <dgm:pt modelId="{3B1848B5-1B26-4E85-A01E-5B3890051548}" type="pres">
      <dgm:prSet presAssocID="{18366B79-563B-4F09-A9EA-42E19FC6E0B4}" presName="ribbon" presStyleLbl="node1" presStyleIdx="0" presStyleCnt="1"/>
      <dgm:spPr/>
    </dgm:pt>
    <dgm:pt modelId="{DA797EF4-017D-44D3-96EB-0BD377731E99}" type="pres">
      <dgm:prSet presAssocID="{18366B79-563B-4F09-A9EA-42E19FC6E0B4}" presName="leftArrowText" presStyleLbl="node1" presStyleIdx="0" presStyleCnt="1">
        <dgm:presLayoutVars>
          <dgm:chMax val="0"/>
          <dgm:bulletEnabled val="1"/>
        </dgm:presLayoutVars>
      </dgm:prSet>
      <dgm:spPr/>
    </dgm:pt>
    <dgm:pt modelId="{4BA02BE4-899F-444A-B20A-2634D66C56A2}" type="pres">
      <dgm:prSet presAssocID="{18366B79-563B-4F09-A9EA-42E19FC6E0B4}" presName="rightArrowText" presStyleLbl="node1" presStyleIdx="0" presStyleCnt="1">
        <dgm:presLayoutVars>
          <dgm:chMax val="0"/>
          <dgm:bulletEnabled val="1"/>
        </dgm:presLayoutVars>
      </dgm:prSet>
      <dgm:spPr/>
    </dgm:pt>
  </dgm:ptLst>
  <dgm:cxnLst>
    <dgm:cxn modelId="{D638774A-DB2D-424F-BA39-D2EAEE9FB243}" type="presOf" srcId="{DB0F3D08-50EA-43EE-ABAB-CAD922481CEA}" destId="{DA797EF4-017D-44D3-96EB-0BD377731E99}" srcOrd="0" destOrd="0" presId="urn:microsoft.com/office/officeart/2005/8/layout/arrow6"/>
    <dgm:cxn modelId="{51859A51-BA84-4E67-AA3B-8B4D0966AFE4}" type="presOf" srcId="{A0875638-90A1-49C8-8472-0B1111A57009}" destId="{4BA02BE4-899F-444A-B20A-2634D66C56A2}" srcOrd="0" destOrd="0" presId="urn:microsoft.com/office/officeart/2005/8/layout/arrow6"/>
    <dgm:cxn modelId="{364C6DD7-08A4-4814-AE69-4A2084F22FD6}" srcId="{18366B79-563B-4F09-A9EA-42E19FC6E0B4}" destId="{A0875638-90A1-49C8-8472-0B1111A57009}" srcOrd="1" destOrd="0" parTransId="{98856991-CD07-4EEA-BB74-5A1EDD8BCC2B}" sibTransId="{C419EF89-289B-4EA3-A49C-FDBA3102574A}"/>
    <dgm:cxn modelId="{DDD77021-D5FA-45D4-978E-095C24DBA8E6}" type="presOf" srcId="{18366B79-563B-4F09-A9EA-42E19FC6E0B4}" destId="{69F00F27-8863-4444-A978-36F0BB6D00EE}" srcOrd="0" destOrd="0" presId="urn:microsoft.com/office/officeart/2005/8/layout/arrow6"/>
    <dgm:cxn modelId="{515827BC-D507-4339-982A-41A8EAD3F7E4}" srcId="{18366B79-563B-4F09-A9EA-42E19FC6E0B4}" destId="{DB0F3D08-50EA-43EE-ABAB-CAD922481CEA}" srcOrd="0" destOrd="0" parTransId="{544B5DD9-A049-43A1-AE55-182018173D38}" sibTransId="{CD3E0C17-E845-4AD7-9AAB-7AB91FA1DB4F}"/>
    <dgm:cxn modelId="{C527ECAD-C40C-4AA1-9D01-E4F1379EBB08}" type="presParOf" srcId="{69F00F27-8863-4444-A978-36F0BB6D00EE}" destId="{3B1848B5-1B26-4E85-A01E-5B3890051548}" srcOrd="0" destOrd="0" presId="urn:microsoft.com/office/officeart/2005/8/layout/arrow6"/>
    <dgm:cxn modelId="{4482052E-6428-401D-9141-71365DD89432}" type="presParOf" srcId="{69F00F27-8863-4444-A978-36F0BB6D00EE}" destId="{DA797EF4-017D-44D3-96EB-0BD377731E99}" srcOrd="1" destOrd="0" presId="urn:microsoft.com/office/officeart/2005/8/layout/arrow6"/>
    <dgm:cxn modelId="{BDE69A78-B0A4-45D9-809F-7BE044C4E54F}" type="presParOf" srcId="{69F00F27-8863-4444-A978-36F0BB6D00EE}" destId="{4BA02BE4-899F-444A-B20A-2634D66C56A2}" srcOrd="2" destOrd="0" presId="urn:microsoft.com/office/officeart/2005/8/layout/arrow6"/>
  </dgm:cxnLst>
  <dgm:bg/>
  <dgm:whole/>
  <dgm:extLst>
    <a:ext uri="http://schemas.microsoft.com/office/drawing/2008/diagram">
      <dsp:dataModelExt xmlns:dsp="http://schemas.microsoft.com/office/drawing/2008/diagram" relId="rId7" minVer="http://schemas.openxmlformats.org/drawingml/2006/diagram"/>
    </a:ext>
  </dgm:extLst>
</dgm:dataModel>
</file>

<file path=xl/diagrams/data3.xml><?xml version="1.0" encoding="utf-8"?>
<dgm:dataModel xmlns:dgm="http://schemas.openxmlformats.org/drawingml/2006/diagram" xmlns:a="http://schemas.openxmlformats.org/drawingml/2006/main">
  <dgm:ptLst>
    <dgm:pt modelId="{18366B79-563B-4F09-A9EA-42E19FC6E0B4}" type="doc">
      <dgm:prSet loTypeId="urn:microsoft.com/office/officeart/2005/8/layout/arrow6" loCatId="process" qsTypeId="urn:microsoft.com/office/officeart/2005/8/quickstyle/simple1" qsCatId="simple" csTypeId="urn:microsoft.com/office/officeart/2005/8/colors/accent1_2" csCatId="accent1" phldr="1"/>
      <dgm:spPr/>
      <dgm:t>
        <a:bodyPr/>
        <a:lstStyle/>
        <a:p>
          <a:endParaRPr lang="es-CO"/>
        </a:p>
      </dgm:t>
    </dgm:pt>
    <dgm:pt modelId="{DB0F3D08-50EA-43EE-ABAB-CAD922481CEA}">
      <dgm:prSet phldrT="[Texto]"/>
      <dgm:spPr/>
      <dgm:t>
        <a:bodyPr/>
        <a:lstStyle/>
        <a:p>
          <a:r>
            <a:rPr lang="es-CO"/>
            <a:t>Volver</a:t>
          </a:r>
        </a:p>
      </dgm:t>
    </dgm:pt>
    <dgm:pt modelId="{544B5DD9-A049-43A1-AE55-182018173D38}" type="parTrans" cxnId="{515827BC-D507-4339-982A-41A8EAD3F7E4}">
      <dgm:prSet/>
      <dgm:spPr/>
      <dgm:t>
        <a:bodyPr/>
        <a:lstStyle/>
        <a:p>
          <a:endParaRPr lang="es-CO"/>
        </a:p>
      </dgm:t>
    </dgm:pt>
    <dgm:pt modelId="{CD3E0C17-E845-4AD7-9AAB-7AB91FA1DB4F}" type="sibTrans" cxnId="{515827BC-D507-4339-982A-41A8EAD3F7E4}">
      <dgm:prSet/>
      <dgm:spPr/>
      <dgm:t>
        <a:bodyPr/>
        <a:lstStyle/>
        <a:p>
          <a:endParaRPr lang="es-CO"/>
        </a:p>
      </dgm:t>
    </dgm:pt>
    <dgm:pt modelId="{A0875638-90A1-49C8-8472-0B1111A57009}">
      <dgm:prSet phldrT="[Texto]"/>
      <dgm:spPr/>
      <dgm:t>
        <a:bodyPr/>
        <a:lstStyle/>
        <a:p>
          <a:r>
            <a:rPr lang="es-CO"/>
            <a:t>Contenido</a:t>
          </a:r>
        </a:p>
      </dgm:t>
    </dgm:pt>
    <dgm:pt modelId="{98856991-CD07-4EEA-BB74-5A1EDD8BCC2B}" type="parTrans" cxnId="{364C6DD7-08A4-4814-AE69-4A2084F22FD6}">
      <dgm:prSet/>
      <dgm:spPr/>
      <dgm:t>
        <a:bodyPr/>
        <a:lstStyle/>
        <a:p>
          <a:endParaRPr lang="es-CO"/>
        </a:p>
      </dgm:t>
    </dgm:pt>
    <dgm:pt modelId="{C419EF89-289B-4EA3-A49C-FDBA3102574A}" type="sibTrans" cxnId="{364C6DD7-08A4-4814-AE69-4A2084F22FD6}">
      <dgm:prSet/>
      <dgm:spPr/>
      <dgm:t>
        <a:bodyPr/>
        <a:lstStyle/>
        <a:p>
          <a:endParaRPr lang="es-CO"/>
        </a:p>
      </dgm:t>
    </dgm:pt>
    <dgm:pt modelId="{69F00F27-8863-4444-A978-36F0BB6D00EE}" type="pres">
      <dgm:prSet presAssocID="{18366B79-563B-4F09-A9EA-42E19FC6E0B4}" presName="compositeShape" presStyleCnt="0">
        <dgm:presLayoutVars>
          <dgm:chMax val="2"/>
          <dgm:dir/>
          <dgm:resizeHandles val="exact"/>
        </dgm:presLayoutVars>
      </dgm:prSet>
      <dgm:spPr/>
    </dgm:pt>
    <dgm:pt modelId="{3B1848B5-1B26-4E85-A01E-5B3890051548}" type="pres">
      <dgm:prSet presAssocID="{18366B79-563B-4F09-A9EA-42E19FC6E0B4}" presName="ribbon" presStyleLbl="node1" presStyleIdx="0" presStyleCnt="1"/>
      <dgm:spPr/>
    </dgm:pt>
    <dgm:pt modelId="{DA797EF4-017D-44D3-96EB-0BD377731E99}" type="pres">
      <dgm:prSet presAssocID="{18366B79-563B-4F09-A9EA-42E19FC6E0B4}" presName="leftArrowText" presStyleLbl="node1" presStyleIdx="0" presStyleCnt="1">
        <dgm:presLayoutVars>
          <dgm:chMax val="0"/>
          <dgm:bulletEnabled val="1"/>
        </dgm:presLayoutVars>
      </dgm:prSet>
      <dgm:spPr/>
    </dgm:pt>
    <dgm:pt modelId="{4BA02BE4-899F-444A-B20A-2634D66C56A2}" type="pres">
      <dgm:prSet presAssocID="{18366B79-563B-4F09-A9EA-42E19FC6E0B4}" presName="rightArrowText" presStyleLbl="node1" presStyleIdx="0" presStyleCnt="1">
        <dgm:presLayoutVars>
          <dgm:chMax val="0"/>
          <dgm:bulletEnabled val="1"/>
        </dgm:presLayoutVars>
      </dgm:prSet>
      <dgm:spPr/>
    </dgm:pt>
  </dgm:ptLst>
  <dgm:cxnLst>
    <dgm:cxn modelId="{364C6DD7-08A4-4814-AE69-4A2084F22FD6}" srcId="{18366B79-563B-4F09-A9EA-42E19FC6E0B4}" destId="{A0875638-90A1-49C8-8472-0B1111A57009}" srcOrd="1" destOrd="0" parTransId="{98856991-CD07-4EEA-BB74-5A1EDD8BCC2B}" sibTransId="{C419EF89-289B-4EA3-A49C-FDBA3102574A}"/>
    <dgm:cxn modelId="{4FDF1439-83A0-4C0C-BD47-26D78BCAED16}" type="presOf" srcId="{A0875638-90A1-49C8-8472-0B1111A57009}" destId="{4BA02BE4-899F-444A-B20A-2634D66C56A2}" srcOrd="0" destOrd="0" presId="urn:microsoft.com/office/officeart/2005/8/layout/arrow6"/>
    <dgm:cxn modelId="{6E738443-D128-4C59-A875-247F87868559}" type="presOf" srcId="{DB0F3D08-50EA-43EE-ABAB-CAD922481CEA}" destId="{DA797EF4-017D-44D3-96EB-0BD377731E99}" srcOrd="0" destOrd="0" presId="urn:microsoft.com/office/officeart/2005/8/layout/arrow6"/>
    <dgm:cxn modelId="{C7121761-7EE4-4A6B-9EB3-85A784E98F5A}" type="presOf" srcId="{18366B79-563B-4F09-A9EA-42E19FC6E0B4}" destId="{69F00F27-8863-4444-A978-36F0BB6D00EE}" srcOrd="0" destOrd="0" presId="urn:microsoft.com/office/officeart/2005/8/layout/arrow6"/>
    <dgm:cxn modelId="{515827BC-D507-4339-982A-41A8EAD3F7E4}" srcId="{18366B79-563B-4F09-A9EA-42E19FC6E0B4}" destId="{DB0F3D08-50EA-43EE-ABAB-CAD922481CEA}" srcOrd="0" destOrd="0" parTransId="{544B5DD9-A049-43A1-AE55-182018173D38}" sibTransId="{CD3E0C17-E845-4AD7-9AAB-7AB91FA1DB4F}"/>
    <dgm:cxn modelId="{C818D417-E0D7-4100-A11D-C2095B4F5A3B}" type="presParOf" srcId="{69F00F27-8863-4444-A978-36F0BB6D00EE}" destId="{3B1848B5-1B26-4E85-A01E-5B3890051548}" srcOrd="0" destOrd="0" presId="urn:microsoft.com/office/officeart/2005/8/layout/arrow6"/>
    <dgm:cxn modelId="{3DEB281D-D906-40CB-8754-120801A97617}" type="presParOf" srcId="{69F00F27-8863-4444-A978-36F0BB6D00EE}" destId="{DA797EF4-017D-44D3-96EB-0BD377731E99}" srcOrd="1" destOrd="0" presId="urn:microsoft.com/office/officeart/2005/8/layout/arrow6"/>
    <dgm:cxn modelId="{6636B6F0-9D3D-4EF4-830E-7E12B06D4406}" type="presParOf" srcId="{69F00F27-8863-4444-A978-36F0BB6D00EE}" destId="{4BA02BE4-899F-444A-B20A-2634D66C56A2}" srcOrd="2" destOrd="0" presId="urn:microsoft.com/office/officeart/2005/8/layout/arrow6"/>
  </dgm:cxnLst>
  <dgm:bg/>
  <dgm:whole/>
  <dgm:extLst>
    <a:ext uri="http://schemas.microsoft.com/office/drawing/2008/diagram">
      <dsp:dataModelExt xmlns:dsp="http://schemas.microsoft.com/office/drawing/2008/diagram" relId="rId6" minVer="http://schemas.openxmlformats.org/drawingml/2006/diagram"/>
    </a:ext>
  </dgm:extLst>
</dgm:dataModel>
</file>

<file path=xl/diagrams/data4.xml><?xml version="1.0" encoding="utf-8"?>
<dgm:dataModel xmlns:dgm="http://schemas.openxmlformats.org/drawingml/2006/diagram" xmlns:a="http://schemas.openxmlformats.org/drawingml/2006/main">
  <dgm:ptLst>
    <dgm:pt modelId="{18366B79-563B-4F09-A9EA-42E19FC6E0B4}" type="doc">
      <dgm:prSet loTypeId="urn:microsoft.com/office/officeart/2005/8/layout/arrow6" loCatId="process" qsTypeId="urn:microsoft.com/office/officeart/2005/8/quickstyle/simple1" qsCatId="simple" csTypeId="urn:microsoft.com/office/officeart/2005/8/colors/accent1_2" csCatId="accent1" phldr="1"/>
      <dgm:spPr/>
      <dgm:t>
        <a:bodyPr/>
        <a:lstStyle/>
        <a:p>
          <a:endParaRPr lang="es-CO"/>
        </a:p>
      </dgm:t>
    </dgm:pt>
    <dgm:pt modelId="{DB0F3D08-50EA-43EE-ABAB-CAD922481CEA}">
      <dgm:prSet phldrT="[Texto]"/>
      <dgm:spPr/>
      <dgm:t>
        <a:bodyPr/>
        <a:lstStyle/>
        <a:p>
          <a:r>
            <a:rPr lang="es-CO"/>
            <a:t>Volver</a:t>
          </a:r>
        </a:p>
      </dgm:t>
    </dgm:pt>
    <dgm:pt modelId="{544B5DD9-A049-43A1-AE55-182018173D38}" type="parTrans" cxnId="{515827BC-D507-4339-982A-41A8EAD3F7E4}">
      <dgm:prSet/>
      <dgm:spPr/>
      <dgm:t>
        <a:bodyPr/>
        <a:lstStyle/>
        <a:p>
          <a:endParaRPr lang="es-CO"/>
        </a:p>
      </dgm:t>
    </dgm:pt>
    <dgm:pt modelId="{CD3E0C17-E845-4AD7-9AAB-7AB91FA1DB4F}" type="sibTrans" cxnId="{515827BC-D507-4339-982A-41A8EAD3F7E4}">
      <dgm:prSet/>
      <dgm:spPr/>
      <dgm:t>
        <a:bodyPr/>
        <a:lstStyle/>
        <a:p>
          <a:endParaRPr lang="es-CO"/>
        </a:p>
      </dgm:t>
    </dgm:pt>
    <dgm:pt modelId="{A0875638-90A1-49C8-8472-0B1111A57009}">
      <dgm:prSet phldrT="[Texto]"/>
      <dgm:spPr/>
      <dgm:t>
        <a:bodyPr/>
        <a:lstStyle/>
        <a:p>
          <a:r>
            <a:rPr lang="es-CO"/>
            <a:t>Contenido</a:t>
          </a:r>
        </a:p>
      </dgm:t>
    </dgm:pt>
    <dgm:pt modelId="{98856991-CD07-4EEA-BB74-5A1EDD8BCC2B}" type="parTrans" cxnId="{364C6DD7-08A4-4814-AE69-4A2084F22FD6}">
      <dgm:prSet/>
      <dgm:spPr/>
      <dgm:t>
        <a:bodyPr/>
        <a:lstStyle/>
        <a:p>
          <a:endParaRPr lang="es-CO"/>
        </a:p>
      </dgm:t>
    </dgm:pt>
    <dgm:pt modelId="{C419EF89-289B-4EA3-A49C-FDBA3102574A}" type="sibTrans" cxnId="{364C6DD7-08A4-4814-AE69-4A2084F22FD6}">
      <dgm:prSet/>
      <dgm:spPr/>
      <dgm:t>
        <a:bodyPr/>
        <a:lstStyle/>
        <a:p>
          <a:endParaRPr lang="es-CO"/>
        </a:p>
      </dgm:t>
    </dgm:pt>
    <dgm:pt modelId="{69F00F27-8863-4444-A978-36F0BB6D00EE}" type="pres">
      <dgm:prSet presAssocID="{18366B79-563B-4F09-A9EA-42E19FC6E0B4}" presName="compositeShape" presStyleCnt="0">
        <dgm:presLayoutVars>
          <dgm:chMax val="2"/>
          <dgm:dir/>
          <dgm:resizeHandles val="exact"/>
        </dgm:presLayoutVars>
      </dgm:prSet>
      <dgm:spPr/>
    </dgm:pt>
    <dgm:pt modelId="{3B1848B5-1B26-4E85-A01E-5B3890051548}" type="pres">
      <dgm:prSet presAssocID="{18366B79-563B-4F09-A9EA-42E19FC6E0B4}" presName="ribbon" presStyleLbl="node1" presStyleIdx="0" presStyleCnt="1"/>
      <dgm:spPr/>
    </dgm:pt>
    <dgm:pt modelId="{DA797EF4-017D-44D3-96EB-0BD377731E99}" type="pres">
      <dgm:prSet presAssocID="{18366B79-563B-4F09-A9EA-42E19FC6E0B4}" presName="leftArrowText" presStyleLbl="node1" presStyleIdx="0" presStyleCnt="1">
        <dgm:presLayoutVars>
          <dgm:chMax val="0"/>
          <dgm:bulletEnabled val="1"/>
        </dgm:presLayoutVars>
      </dgm:prSet>
      <dgm:spPr/>
    </dgm:pt>
    <dgm:pt modelId="{4BA02BE4-899F-444A-B20A-2634D66C56A2}" type="pres">
      <dgm:prSet presAssocID="{18366B79-563B-4F09-A9EA-42E19FC6E0B4}" presName="rightArrowText" presStyleLbl="node1" presStyleIdx="0" presStyleCnt="1">
        <dgm:presLayoutVars>
          <dgm:chMax val="0"/>
          <dgm:bulletEnabled val="1"/>
        </dgm:presLayoutVars>
      </dgm:prSet>
      <dgm:spPr/>
    </dgm:pt>
  </dgm:ptLst>
  <dgm:cxnLst>
    <dgm:cxn modelId="{BBA36093-2C19-4864-954D-26874A7C5BE3}" type="presOf" srcId="{DB0F3D08-50EA-43EE-ABAB-CAD922481CEA}" destId="{DA797EF4-017D-44D3-96EB-0BD377731E99}" srcOrd="0" destOrd="0" presId="urn:microsoft.com/office/officeart/2005/8/layout/arrow6"/>
    <dgm:cxn modelId="{AC74B5D3-0AAD-4515-9E28-2E49E81D8FE2}" type="presOf" srcId="{A0875638-90A1-49C8-8472-0B1111A57009}" destId="{4BA02BE4-899F-444A-B20A-2634D66C56A2}" srcOrd="0" destOrd="0" presId="urn:microsoft.com/office/officeart/2005/8/layout/arrow6"/>
    <dgm:cxn modelId="{364C6DD7-08A4-4814-AE69-4A2084F22FD6}" srcId="{18366B79-563B-4F09-A9EA-42E19FC6E0B4}" destId="{A0875638-90A1-49C8-8472-0B1111A57009}" srcOrd="1" destOrd="0" parTransId="{98856991-CD07-4EEA-BB74-5A1EDD8BCC2B}" sibTransId="{C419EF89-289B-4EA3-A49C-FDBA3102574A}"/>
    <dgm:cxn modelId="{B426110B-E90B-487D-883B-7C6FFE5348F5}" type="presOf" srcId="{18366B79-563B-4F09-A9EA-42E19FC6E0B4}" destId="{69F00F27-8863-4444-A978-36F0BB6D00EE}" srcOrd="0" destOrd="0" presId="urn:microsoft.com/office/officeart/2005/8/layout/arrow6"/>
    <dgm:cxn modelId="{515827BC-D507-4339-982A-41A8EAD3F7E4}" srcId="{18366B79-563B-4F09-A9EA-42E19FC6E0B4}" destId="{DB0F3D08-50EA-43EE-ABAB-CAD922481CEA}" srcOrd="0" destOrd="0" parTransId="{544B5DD9-A049-43A1-AE55-182018173D38}" sibTransId="{CD3E0C17-E845-4AD7-9AAB-7AB91FA1DB4F}"/>
    <dgm:cxn modelId="{901ACDDE-1A59-421A-AB3B-CB6DFC6EC427}" type="presParOf" srcId="{69F00F27-8863-4444-A978-36F0BB6D00EE}" destId="{3B1848B5-1B26-4E85-A01E-5B3890051548}" srcOrd="0" destOrd="0" presId="urn:microsoft.com/office/officeart/2005/8/layout/arrow6"/>
    <dgm:cxn modelId="{BFBC2162-9E8A-4200-A915-F673E7E2DDAA}" type="presParOf" srcId="{69F00F27-8863-4444-A978-36F0BB6D00EE}" destId="{DA797EF4-017D-44D3-96EB-0BD377731E99}" srcOrd="1" destOrd="0" presId="urn:microsoft.com/office/officeart/2005/8/layout/arrow6"/>
    <dgm:cxn modelId="{2BCEAA29-8E7B-4C35-8329-6B53E09F17A5}" type="presParOf" srcId="{69F00F27-8863-4444-A978-36F0BB6D00EE}" destId="{4BA02BE4-899F-444A-B20A-2634D66C56A2}" srcOrd="2" destOrd="0" presId="urn:microsoft.com/office/officeart/2005/8/layout/arrow6"/>
  </dgm:cxnLst>
  <dgm:bg/>
  <dgm:whole/>
  <dgm:extLst>
    <a:ext uri="http://schemas.microsoft.com/office/drawing/2008/diagram">
      <dsp:dataModelExt xmlns:dsp="http://schemas.microsoft.com/office/drawing/2008/diagram" relId="rId6" minVer="http://schemas.openxmlformats.org/drawingml/2006/diagram"/>
    </a:ext>
  </dgm:extLst>
</dgm:dataModel>
</file>

<file path=xl/diagrams/data5.xml><?xml version="1.0" encoding="utf-8"?>
<dgm:dataModel xmlns:dgm="http://schemas.openxmlformats.org/drawingml/2006/diagram" xmlns:a="http://schemas.openxmlformats.org/drawingml/2006/main">
  <dgm:ptLst>
    <dgm:pt modelId="{18366B79-563B-4F09-A9EA-42E19FC6E0B4}" type="doc">
      <dgm:prSet loTypeId="urn:microsoft.com/office/officeart/2005/8/layout/arrow6" loCatId="process" qsTypeId="urn:microsoft.com/office/officeart/2005/8/quickstyle/simple1" qsCatId="simple" csTypeId="urn:microsoft.com/office/officeart/2005/8/colors/accent1_2" csCatId="accent1" phldr="1"/>
      <dgm:spPr/>
      <dgm:t>
        <a:bodyPr/>
        <a:lstStyle/>
        <a:p>
          <a:endParaRPr lang="es-CO"/>
        </a:p>
      </dgm:t>
    </dgm:pt>
    <dgm:pt modelId="{DB0F3D08-50EA-43EE-ABAB-CAD922481CEA}">
      <dgm:prSet phldrT="[Texto]"/>
      <dgm:spPr/>
      <dgm:t>
        <a:bodyPr/>
        <a:lstStyle/>
        <a:p>
          <a:r>
            <a:rPr lang="es-CO"/>
            <a:t>Volver</a:t>
          </a:r>
        </a:p>
      </dgm:t>
    </dgm:pt>
    <dgm:pt modelId="{544B5DD9-A049-43A1-AE55-182018173D38}" type="parTrans" cxnId="{515827BC-D507-4339-982A-41A8EAD3F7E4}">
      <dgm:prSet/>
      <dgm:spPr/>
      <dgm:t>
        <a:bodyPr/>
        <a:lstStyle/>
        <a:p>
          <a:endParaRPr lang="es-CO"/>
        </a:p>
      </dgm:t>
    </dgm:pt>
    <dgm:pt modelId="{CD3E0C17-E845-4AD7-9AAB-7AB91FA1DB4F}" type="sibTrans" cxnId="{515827BC-D507-4339-982A-41A8EAD3F7E4}">
      <dgm:prSet/>
      <dgm:spPr/>
      <dgm:t>
        <a:bodyPr/>
        <a:lstStyle/>
        <a:p>
          <a:endParaRPr lang="es-CO"/>
        </a:p>
      </dgm:t>
    </dgm:pt>
    <dgm:pt modelId="{A0875638-90A1-49C8-8472-0B1111A57009}">
      <dgm:prSet phldrT="[Texto]"/>
      <dgm:spPr/>
      <dgm:t>
        <a:bodyPr/>
        <a:lstStyle/>
        <a:p>
          <a:r>
            <a:rPr lang="es-CO"/>
            <a:t>Contenido</a:t>
          </a:r>
        </a:p>
      </dgm:t>
    </dgm:pt>
    <dgm:pt modelId="{98856991-CD07-4EEA-BB74-5A1EDD8BCC2B}" type="parTrans" cxnId="{364C6DD7-08A4-4814-AE69-4A2084F22FD6}">
      <dgm:prSet/>
      <dgm:spPr/>
      <dgm:t>
        <a:bodyPr/>
        <a:lstStyle/>
        <a:p>
          <a:endParaRPr lang="es-CO"/>
        </a:p>
      </dgm:t>
    </dgm:pt>
    <dgm:pt modelId="{C419EF89-289B-4EA3-A49C-FDBA3102574A}" type="sibTrans" cxnId="{364C6DD7-08A4-4814-AE69-4A2084F22FD6}">
      <dgm:prSet/>
      <dgm:spPr/>
      <dgm:t>
        <a:bodyPr/>
        <a:lstStyle/>
        <a:p>
          <a:endParaRPr lang="es-CO"/>
        </a:p>
      </dgm:t>
    </dgm:pt>
    <dgm:pt modelId="{69F00F27-8863-4444-A978-36F0BB6D00EE}" type="pres">
      <dgm:prSet presAssocID="{18366B79-563B-4F09-A9EA-42E19FC6E0B4}" presName="compositeShape" presStyleCnt="0">
        <dgm:presLayoutVars>
          <dgm:chMax val="2"/>
          <dgm:dir/>
          <dgm:resizeHandles val="exact"/>
        </dgm:presLayoutVars>
      </dgm:prSet>
      <dgm:spPr/>
    </dgm:pt>
    <dgm:pt modelId="{3B1848B5-1B26-4E85-A01E-5B3890051548}" type="pres">
      <dgm:prSet presAssocID="{18366B79-563B-4F09-A9EA-42E19FC6E0B4}" presName="ribbon" presStyleLbl="node1" presStyleIdx="0" presStyleCnt="1"/>
      <dgm:spPr/>
    </dgm:pt>
    <dgm:pt modelId="{DA797EF4-017D-44D3-96EB-0BD377731E99}" type="pres">
      <dgm:prSet presAssocID="{18366B79-563B-4F09-A9EA-42E19FC6E0B4}" presName="leftArrowText" presStyleLbl="node1" presStyleIdx="0" presStyleCnt="1">
        <dgm:presLayoutVars>
          <dgm:chMax val="0"/>
          <dgm:bulletEnabled val="1"/>
        </dgm:presLayoutVars>
      </dgm:prSet>
      <dgm:spPr/>
    </dgm:pt>
    <dgm:pt modelId="{4BA02BE4-899F-444A-B20A-2634D66C56A2}" type="pres">
      <dgm:prSet presAssocID="{18366B79-563B-4F09-A9EA-42E19FC6E0B4}" presName="rightArrowText" presStyleLbl="node1" presStyleIdx="0" presStyleCnt="1">
        <dgm:presLayoutVars>
          <dgm:chMax val="0"/>
          <dgm:bulletEnabled val="1"/>
        </dgm:presLayoutVars>
      </dgm:prSet>
      <dgm:spPr/>
    </dgm:pt>
  </dgm:ptLst>
  <dgm:cxnLst>
    <dgm:cxn modelId="{1B7E48FD-D589-4D86-A425-C0E16D22C7FD}" type="presOf" srcId="{A0875638-90A1-49C8-8472-0B1111A57009}" destId="{4BA02BE4-899F-444A-B20A-2634D66C56A2}" srcOrd="0" destOrd="0" presId="urn:microsoft.com/office/officeart/2005/8/layout/arrow6"/>
    <dgm:cxn modelId="{E6F67924-D642-49B3-B6CB-6733CCD1A785}" type="presOf" srcId="{18366B79-563B-4F09-A9EA-42E19FC6E0B4}" destId="{69F00F27-8863-4444-A978-36F0BB6D00EE}" srcOrd="0" destOrd="0" presId="urn:microsoft.com/office/officeart/2005/8/layout/arrow6"/>
    <dgm:cxn modelId="{EE1A07E7-4F65-4CBA-9A35-47B4CEE5108F}" type="presOf" srcId="{DB0F3D08-50EA-43EE-ABAB-CAD922481CEA}" destId="{DA797EF4-017D-44D3-96EB-0BD377731E99}" srcOrd="0" destOrd="0" presId="urn:microsoft.com/office/officeart/2005/8/layout/arrow6"/>
    <dgm:cxn modelId="{364C6DD7-08A4-4814-AE69-4A2084F22FD6}" srcId="{18366B79-563B-4F09-A9EA-42E19FC6E0B4}" destId="{A0875638-90A1-49C8-8472-0B1111A57009}" srcOrd="1" destOrd="0" parTransId="{98856991-CD07-4EEA-BB74-5A1EDD8BCC2B}" sibTransId="{C419EF89-289B-4EA3-A49C-FDBA3102574A}"/>
    <dgm:cxn modelId="{515827BC-D507-4339-982A-41A8EAD3F7E4}" srcId="{18366B79-563B-4F09-A9EA-42E19FC6E0B4}" destId="{DB0F3D08-50EA-43EE-ABAB-CAD922481CEA}" srcOrd="0" destOrd="0" parTransId="{544B5DD9-A049-43A1-AE55-182018173D38}" sibTransId="{CD3E0C17-E845-4AD7-9AAB-7AB91FA1DB4F}"/>
    <dgm:cxn modelId="{03675E4D-F70F-443D-A383-B2FB67E4B988}" type="presParOf" srcId="{69F00F27-8863-4444-A978-36F0BB6D00EE}" destId="{3B1848B5-1B26-4E85-A01E-5B3890051548}" srcOrd="0" destOrd="0" presId="urn:microsoft.com/office/officeart/2005/8/layout/arrow6"/>
    <dgm:cxn modelId="{7075B2BB-6772-400C-AB5E-74400266D141}" type="presParOf" srcId="{69F00F27-8863-4444-A978-36F0BB6D00EE}" destId="{DA797EF4-017D-44D3-96EB-0BD377731E99}" srcOrd="1" destOrd="0" presId="urn:microsoft.com/office/officeart/2005/8/layout/arrow6"/>
    <dgm:cxn modelId="{09F2A98D-F5B5-4A0D-AB29-DAF09A3C7CEA}" type="presParOf" srcId="{69F00F27-8863-4444-A978-36F0BB6D00EE}" destId="{4BA02BE4-899F-444A-B20A-2634D66C56A2}" srcOrd="2" destOrd="0" presId="urn:microsoft.com/office/officeart/2005/8/layout/arrow6"/>
  </dgm:cxnLst>
  <dgm:bg/>
  <dgm:whole/>
  <dgm:extLst>
    <a:ext uri="http://schemas.microsoft.com/office/drawing/2008/diagram">
      <dsp:dataModelExt xmlns:dsp="http://schemas.microsoft.com/office/drawing/2008/diagram" relId="rId6" minVer="http://schemas.openxmlformats.org/drawingml/2006/diagram"/>
    </a:ext>
  </dgm:extLst>
</dgm:dataModel>
</file>

<file path=xl/diagrams/data6.xml><?xml version="1.0" encoding="utf-8"?>
<dgm:dataModel xmlns:dgm="http://schemas.openxmlformats.org/drawingml/2006/diagram" xmlns:a="http://schemas.openxmlformats.org/drawingml/2006/main">
  <dgm:ptLst>
    <dgm:pt modelId="{18366B79-563B-4F09-A9EA-42E19FC6E0B4}" type="doc">
      <dgm:prSet loTypeId="urn:microsoft.com/office/officeart/2005/8/layout/arrow6" loCatId="process" qsTypeId="urn:microsoft.com/office/officeart/2005/8/quickstyle/simple1" qsCatId="simple" csTypeId="urn:microsoft.com/office/officeart/2005/8/colors/accent1_2" csCatId="accent1" phldr="1"/>
      <dgm:spPr/>
      <dgm:t>
        <a:bodyPr/>
        <a:lstStyle/>
        <a:p>
          <a:endParaRPr lang="es-CO"/>
        </a:p>
      </dgm:t>
    </dgm:pt>
    <dgm:pt modelId="{DB0F3D08-50EA-43EE-ABAB-CAD922481CEA}">
      <dgm:prSet phldrT="[Texto]"/>
      <dgm:spPr/>
      <dgm:t>
        <a:bodyPr/>
        <a:lstStyle/>
        <a:p>
          <a:r>
            <a:rPr lang="es-CO"/>
            <a:t>Volver</a:t>
          </a:r>
        </a:p>
      </dgm:t>
    </dgm:pt>
    <dgm:pt modelId="{544B5DD9-A049-43A1-AE55-182018173D38}" type="parTrans" cxnId="{515827BC-D507-4339-982A-41A8EAD3F7E4}">
      <dgm:prSet/>
      <dgm:spPr/>
      <dgm:t>
        <a:bodyPr/>
        <a:lstStyle/>
        <a:p>
          <a:endParaRPr lang="es-CO"/>
        </a:p>
      </dgm:t>
    </dgm:pt>
    <dgm:pt modelId="{CD3E0C17-E845-4AD7-9AAB-7AB91FA1DB4F}" type="sibTrans" cxnId="{515827BC-D507-4339-982A-41A8EAD3F7E4}">
      <dgm:prSet/>
      <dgm:spPr/>
      <dgm:t>
        <a:bodyPr/>
        <a:lstStyle/>
        <a:p>
          <a:endParaRPr lang="es-CO"/>
        </a:p>
      </dgm:t>
    </dgm:pt>
    <dgm:pt modelId="{A0875638-90A1-49C8-8472-0B1111A57009}">
      <dgm:prSet phldrT="[Texto]"/>
      <dgm:spPr/>
      <dgm:t>
        <a:bodyPr/>
        <a:lstStyle/>
        <a:p>
          <a:r>
            <a:rPr lang="es-CO"/>
            <a:t>Contenido</a:t>
          </a:r>
        </a:p>
      </dgm:t>
    </dgm:pt>
    <dgm:pt modelId="{98856991-CD07-4EEA-BB74-5A1EDD8BCC2B}" type="parTrans" cxnId="{364C6DD7-08A4-4814-AE69-4A2084F22FD6}">
      <dgm:prSet/>
      <dgm:spPr/>
      <dgm:t>
        <a:bodyPr/>
        <a:lstStyle/>
        <a:p>
          <a:endParaRPr lang="es-CO"/>
        </a:p>
      </dgm:t>
    </dgm:pt>
    <dgm:pt modelId="{C419EF89-289B-4EA3-A49C-FDBA3102574A}" type="sibTrans" cxnId="{364C6DD7-08A4-4814-AE69-4A2084F22FD6}">
      <dgm:prSet/>
      <dgm:spPr/>
      <dgm:t>
        <a:bodyPr/>
        <a:lstStyle/>
        <a:p>
          <a:endParaRPr lang="es-CO"/>
        </a:p>
      </dgm:t>
    </dgm:pt>
    <dgm:pt modelId="{69F00F27-8863-4444-A978-36F0BB6D00EE}" type="pres">
      <dgm:prSet presAssocID="{18366B79-563B-4F09-A9EA-42E19FC6E0B4}" presName="compositeShape" presStyleCnt="0">
        <dgm:presLayoutVars>
          <dgm:chMax val="2"/>
          <dgm:dir/>
          <dgm:resizeHandles val="exact"/>
        </dgm:presLayoutVars>
      </dgm:prSet>
      <dgm:spPr/>
    </dgm:pt>
    <dgm:pt modelId="{3B1848B5-1B26-4E85-A01E-5B3890051548}" type="pres">
      <dgm:prSet presAssocID="{18366B79-563B-4F09-A9EA-42E19FC6E0B4}" presName="ribbon" presStyleLbl="node1" presStyleIdx="0" presStyleCnt="1"/>
      <dgm:spPr/>
    </dgm:pt>
    <dgm:pt modelId="{DA797EF4-017D-44D3-96EB-0BD377731E99}" type="pres">
      <dgm:prSet presAssocID="{18366B79-563B-4F09-A9EA-42E19FC6E0B4}" presName="leftArrowText" presStyleLbl="node1" presStyleIdx="0" presStyleCnt="1">
        <dgm:presLayoutVars>
          <dgm:chMax val="0"/>
          <dgm:bulletEnabled val="1"/>
        </dgm:presLayoutVars>
      </dgm:prSet>
      <dgm:spPr/>
    </dgm:pt>
    <dgm:pt modelId="{4BA02BE4-899F-444A-B20A-2634D66C56A2}" type="pres">
      <dgm:prSet presAssocID="{18366B79-563B-4F09-A9EA-42E19FC6E0B4}" presName="rightArrowText" presStyleLbl="node1" presStyleIdx="0" presStyleCnt="1">
        <dgm:presLayoutVars>
          <dgm:chMax val="0"/>
          <dgm:bulletEnabled val="1"/>
        </dgm:presLayoutVars>
      </dgm:prSet>
      <dgm:spPr/>
    </dgm:pt>
  </dgm:ptLst>
  <dgm:cxnLst>
    <dgm:cxn modelId="{6962FAFE-62E1-49A3-9548-7FF61E973AC7}" type="presOf" srcId="{A0875638-90A1-49C8-8472-0B1111A57009}" destId="{4BA02BE4-899F-444A-B20A-2634D66C56A2}" srcOrd="0" destOrd="0" presId="urn:microsoft.com/office/officeart/2005/8/layout/arrow6"/>
    <dgm:cxn modelId="{364C6DD7-08A4-4814-AE69-4A2084F22FD6}" srcId="{18366B79-563B-4F09-A9EA-42E19FC6E0B4}" destId="{A0875638-90A1-49C8-8472-0B1111A57009}" srcOrd="1" destOrd="0" parTransId="{98856991-CD07-4EEA-BB74-5A1EDD8BCC2B}" sibTransId="{C419EF89-289B-4EA3-A49C-FDBA3102574A}"/>
    <dgm:cxn modelId="{F5189D15-D7BC-4B44-B467-F9E26DFE210F}" type="presOf" srcId="{18366B79-563B-4F09-A9EA-42E19FC6E0B4}" destId="{69F00F27-8863-4444-A978-36F0BB6D00EE}" srcOrd="0" destOrd="0" presId="urn:microsoft.com/office/officeart/2005/8/layout/arrow6"/>
    <dgm:cxn modelId="{424CFB47-B808-4C7A-B3ED-BC3838ACE20B}" type="presOf" srcId="{DB0F3D08-50EA-43EE-ABAB-CAD922481CEA}" destId="{DA797EF4-017D-44D3-96EB-0BD377731E99}" srcOrd="0" destOrd="0" presId="urn:microsoft.com/office/officeart/2005/8/layout/arrow6"/>
    <dgm:cxn modelId="{515827BC-D507-4339-982A-41A8EAD3F7E4}" srcId="{18366B79-563B-4F09-A9EA-42E19FC6E0B4}" destId="{DB0F3D08-50EA-43EE-ABAB-CAD922481CEA}" srcOrd="0" destOrd="0" parTransId="{544B5DD9-A049-43A1-AE55-182018173D38}" sibTransId="{CD3E0C17-E845-4AD7-9AAB-7AB91FA1DB4F}"/>
    <dgm:cxn modelId="{CE4249A0-ED96-41E2-B828-45D09A90F117}" type="presParOf" srcId="{69F00F27-8863-4444-A978-36F0BB6D00EE}" destId="{3B1848B5-1B26-4E85-A01E-5B3890051548}" srcOrd="0" destOrd="0" presId="urn:microsoft.com/office/officeart/2005/8/layout/arrow6"/>
    <dgm:cxn modelId="{B026255C-FD26-415E-B2D2-70867E2C1603}" type="presParOf" srcId="{69F00F27-8863-4444-A978-36F0BB6D00EE}" destId="{DA797EF4-017D-44D3-96EB-0BD377731E99}" srcOrd="1" destOrd="0" presId="urn:microsoft.com/office/officeart/2005/8/layout/arrow6"/>
    <dgm:cxn modelId="{BC6448BB-97D7-4B36-AE19-61331CC82EBE}" type="presParOf" srcId="{69F00F27-8863-4444-A978-36F0BB6D00EE}" destId="{4BA02BE4-899F-444A-B20A-2634D66C56A2}" srcOrd="2" destOrd="0" presId="urn:microsoft.com/office/officeart/2005/8/layout/arrow6"/>
  </dgm:cxnLst>
  <dgm:bg/>
  <dgm:whole/>
  <dgm:extLst>
    <a:ext uri="http://schemas.microsoft.com/office/drawing/2008/diagram">
      <dsp:dataModelExt xmlns:dsp="http://schemas.microsoft.com/office/drawing/2008/diagram" relId="rId6" minVer="http://schemas.openxmlformats.org/drawingml/2006/diagram"/>
    </a:ext>
  </dgm:extLst>
</dgm:dataModel>
</file>

<file path=xl/diagrams/data7.xml><?xml version="1.0" encoding="utf-8"?>
<dgm:dataModel xmlns:dgm="http://schemas.openxmlformats.org/drawingml/2006/diagram" xmlns:a="http://schemas.openxmlformats.org/drawingml/2006/main">
  <dgm:ptLst>
    <dgm:pt modelId="{18366B79-563B-4F09-A9EA-42E19FC6E0B4}" type="doc">
      <dgm:prSet loTypeId="urn:microsoft.com/office/officeart/2005/8/layout/arrow6" loCatId="process" qsTypeId="urn:microsoft.com/office/officeart/2005/8/quickstyle/simple1" qsCatId="simple" csTypeId="urn:microsoft.com/office/officeart/2005/8/colors/accent1_2" csCatId="accent1" phldr="1"/>
      <dgm:spPr/>
      <dgm:t>
        <a:bodyPr/>
        <a:lstStyle/>
        <a:p>
          <a:endParaRPr lang="es-CO"/>
        </a:p>
      </dgm:t>
    </dgm:pt>
    <dgm:pt modelId="{DB0F3D08-50EA-43EE-ABAB-CAD922481CEA}">
      <dgm:prSet phldrT="[Texto]"/>
      <dgm:spPr/>
      <dgm:t>
        <a:bodyPr/>
        <a:lstStyle/>
        <a:p>
          <a:r>
            <a:rPr lang="es-CO"/>
            <a:t>Volver</a:t>
          </a:r>
        </a:p>
      </dgm:t>
    </dgm:pt>
    <dgm:pt modelId="{544B5DD9-A049-43A1-AE55-182018173D38}" type="parTrans" cxnId="{515827BC-D507-4339-982A-41A8EAD3F7E4}">
      <dgm:prSet/>
      <dgm:spPr/>
      <dgm:t>
        <a:bodyPr/>
        <a:lstStyle/>
        <a:p>
          <a:endParaRPr lang="es-CO"/>
        </a:p>
      </dgm:t>
    </dgm:pt>
    <dgm:pt modelId="{CD3E0C17-E845-4AD7-9AAB-7AB91FA1DB4F}" type="sibTrans" cxnId="{515827BC-D507-4339-982A-41A8EAD3F7E4}">
      <dgm:prSet/>
      <dgm:spPr/>
      <dgm:t>
        <a:bodyPr/>
        <a:lstStyle/>
        <a:p>
          <a:endParaRPr lang="es-CO"/>
        </a:p>
      </dgm:t>
    </dgm:pt>
    <dgm:pt modelId="{A0875638-90A1-49C8-8472-0B1111A57009}">
      <dgm:prSet phldrT="[Texto]"/>
      <dgm:spPr/>
      <dgm:t>
        <a:bodyPr/>
        <a:lstStyle/>
        <a:p>
          <a:r>
            <a:rPr lang="es-CO"/>
            <a:t>Contenido</a:t>
          </a:r>
        </a:p>
      </dgm:t>
    </dgm:pt>
    <dgm:pt modelId="{98856991-CD07-4EEA-BB74-5A1EDD8BCC2B}" type="parTrans" cxnId="{364C6DD7-08A4-4814-AE69-4A2084F22FD6}">
      <dgm:prSet/>
      <dgm:spPr/>
      <dgm:t>
        <a:bodyPr/>
        <a:lstStyle/>
        <a:p>
          <a:endParaRPr lang="es-CO"/>
        </a:p>
      </dgm:t>
    </dgm:pt>
    <dgm:pt modelId="{C419EF89-289B-4EA3-A49C-FDBA3102574A}" type="sibTrans" cxnId="{364C6DD7-08A4-4814-AE69-4A2084F22FD6}">
      <dgm:prSet/>
      <dgm:spPr/>
      <dgm:t>
        <a:bodyPr/>
        <a:lstStyle/>
        <a:p>
          <a:endParaRPr lang="es-CO"/>
        </a:p>
      </dgm:t>
    </dgm:pt>
    <dgm:pt modelId="{69F00F27-8863-4444-A978-36F0BB6D00EE}" type="pres">
      <dgm:prSet presAssocID="{18366B79-563B-4F09-A9EA-42E19FC6E0B4}" presName="compositeShape" presStyleCnt="0">
        <dgm:presLayoutVars>
          <dgm:chMax val="2"/>
          <dgm:dir/>
          <dgm:resizeHandles val="exact"/>
        </dgm:presLayoutVars>
      </dgm:prSet>
      <dgm:spPr/>
    </dgm:pt>
    <dgm:pt modelId="{3B1848B5-1B26-4E85-A01E-5B3890051548}" type="pres">
      <dgm:prSet presAssocID="{18366B79-563B-4F09-A9EA-42E19FC6E0B4}" presName="ribbon" presStyleLbl="node1" presStyleIdx="0" presStyleCnt="1"/>
      <dgm:spPr/>
    </dgm:pt>
    <dgm:pt modelId="{DA797EF4-017D-44D3-96EB-0BD377731E99}" type="pres">
      <dgm:prSet presAssocID="{18366B79-563B-4F09-A9EA-42E19FC6E0B4}" presName="leftArrowText" presStyleLbl="node1" presStyleIdx="0" presStyleCnt="1">
        <dgm:presLayoutVars>
          <dgm:chMax val="0"/>
          <dgm:bulletEnabled val="1"/>
        </dgm:presLayoutVars>
      </dgm:prSet>
      <dgm:spPr/>
    </dgm:pt>
    <dgm:pt modelId="{4BA02BE4-899F-444A-B20A-2634D66C56A2}" type="pres">
      <dgm:prSet presAssocID="{18366B79-563B-4F09-A9EA-42E19FC6E0B4}" presName="rightArrowText" presStyleLbl="node1" presStyleIdx="0" presStyleCnt="1">
        <dgm:presLayoutVars>
          <dgm:chMax val="0"/>
          <dgm:bulletEnabled val="1"/>
        </dgm:presLayoutVars>
      </dgm:prSet>
      <dgm:spPr/>
    </dgm:pt>
  </dgm:ptLst>
  <dgm:cxnLst>
    <dgm:cxn modelId="{A1FAD8A9-9B30-4434-B367-598270D228CE}" type="presOf" srcId="{DB0F3D08-50EA-43EE-ABAB-CAD922481CEA}" destId="{DA797EF4-017D-44D3-96EB-0BD377731E99}" srcOrd="0" destOrd="0" presId="urn:microsoft.com/office/officeart/2005/8/layout/arrow6"/>
    <dgm:cxn modelId="{364C6DD7-08A4-4814-AE69-4A2084F22FD6}" srcId="{18366B79-563B-4F09-A9EA-42E19FC6E0B4}" destId="{A0875638-90A1-49C8-8472-0B1111A57009}" srcOrd="1" destOrd="0" parTransId="{98856991-CD07-4EEA-BB74-5A1EDD8BCC2B}" sibTransId="{C419EF89-289B-4EA3-A49C-FDBA3102574A}"/>
    <dgm:cxn modelId="{3BCAA690-52FA-4B05-BD25-DFDE24EF0466}" type="presOf" srcId="{A0875638-90A1-49C8-8472-0B1111A57009}" destId="{4BA02BE4-899F-444A-B20A-2634D66C56A2}" srcOrd="0" destOrd="0" presId="urn:microsoft.com/office/officeart/2005/8/layout/arrow6"/>
    <dgm:cxn modelId="{5007752E-B850-43E9-97D2-B14D0A084977}" type="presOf" srcId="{18366B79-563B-4F09-A9EA-42E19FC6E0B4}" destId="{69F00F27-8863-4444-A978-36F0BB6D00EE}" srcOrd="0" destOrd="0" presId="urn:microsoft.com/office/officeart/2005/8/layout/arrow6"/>
    <dgm:cxn modelId="{515827BC-D507-4339-982A-41A8EAD3F7E4}" srcId="{18366B79-563B-4F09-A9EA-42E19FC6E0B4}" destId="{DB0F3D08-50EA-43EE-ABAB-CAD922481CEA}" srcOrd="0" destOrd="0" parTransId="{544B5DD9-A049-43A1-AE55-182018173D38}" sibTransId="{CD3E0C17-E845-4AD7-9AAB-7AB91FA1DB4F}"/>
    <dgm:cxn modelId="{674439DA-8643-4E3A-9BD6-8BD5BE5C752B}" type="presParOf" srcId="{69F00F27-8863-4444-A978-36F0BB6D00EE}" destId="{3B1848B5-1B26-4E85-A01E-5B3890051548}" srcOrd="0" destOrd="0" presId="urn:microsoft.com/office/officeart/2005/8/layout/arrow6"/>
    <dgm:cxn modelId="{B1968930-2974-46F9-86E6-452943DE6DC9}" type="presParOf" srcId="{69F00F27-8863-4444-A978-36F0BB6D00EE}" destId="{DA797EF4-017D-44D3-96EB-0BD377731E99}" srcOrd="1" destOrd="0" presId="urn:microsoft.com/office/officeart/2005/8/layout/arrow6"/>
    <dgm:cxn modelId="{4E650679-009F-4289-8760-9EF3E04151E5}" type="presParOf" srcId="{69F00F27-8863-4444-A978-36F0BB6D00EE}" destId="{4BA02BE4-899F-444A-B20A-2634D66C56A2}" srcOrd="2" destOrd="0" presId="urn:microsoft.com/office/officeart/2005/8/layout/arrow6"/>
  </dgm:cxnLst>
  <dgm:bg/>
  <dgm:whole/>
  <dgm:extLst>
    <a:ext uri="http://schemas.microsoft.com/office/drawing/2008/diagram">
      <dsp:dataModelExt xmlns:dsp="http://schemas.microsoft.com/office/drawing/2008/diagram" relId="rId6" minVer="http://schemas.openxmlformats.org/drawingml/2006/diagram"/>
    </a:ext>
  </dgm:extLst>
</dgm:dataModel>
</file>

<file path=xl/diagrams/data8.xml><?xml version="1.0" encoding="utf-8"?>
<dgm:dataModel xmlns:dgm="http://schemas.openxmlformats.org/drawingml/2006/diagram" xmlns:a="http://schemas.openxmlformats.org/drawingml/2006/main">
  <dgm:ptLst>
    <dgm:pt modelId="{18366B79-563B-4F09-A9EA-42E19FC6E0B4}" type="doc">
      <dgm:prSet loTypeId="urn:microsoft.com/office/officeart/2005/8/layout/arrow6" loCatId="process" qsTypeId="urn:microsoft.com/office/officeart/2005/8/quickstyle/simple1" qsCatId="simple" csTypeId="urn:microsoft.com/office/officeart/2005/8/colors/accent1_2" csCatId="accent1" phldr="1"/>
      <dgm:spPr/>
      <dgm:t>
        <a:bodyPr/>
        <a:lstStyle/>
        <a:p>
          <a:endParaRPr lang="es-CO"/>
        </a:p>
      </dgm:t>
    </dgm:pt>
    <dgm:pt modelId="{DB0F3D08-50EA-43EE-ABAB-CAD922481CEA}">
      <dgm:prSet phldrT="[Texto]"/>
      <dgm:spPr/>
      <dgm:t>
        <a:bodyPr/>
        <a:lstStyle/>
        <a:p>
          <a:r>
            <a:rPr lang="es-CO"/>
            <a:t>Volver</a:t>
          </a:r>
        </a:p>
      </dgm:t>
    </dgm:pt>
    <dgm:pt modelId="{544B5DD9-A049-43A1-AE55-182018173D38}" type="parTrans" cxnId="{515827BC-D507-4339-982A-41A8EAD3F7E4}">
      <dgm:prSet/>
      <dgm:spPr/>
      <dgm:t>
        <a:bodyPr/>
        <a:lstStyle/>
        <a:p>
          <a:endParaRPr lang="es-CO"/>
        </a:p>
      </dgm:t>
    </dgm:pt>
    <dgm:pt modelId="{CD3E0C17-E845-4AD7-9AAB-7AB91FA1DB4F}" type="sibTrans" cxnId="{515827BC-D507-4339-982A-41A8EAD3F7E4}">
      <dgm:prSet/>
      <dgm:spPr/>
      <dgm:t>
        <a:bodyPr/>
        <a:lstStyle/>
        <a:p>
          <a:endParaRPr lang="es-CO"/>
        </a:p>
      </dgm:t>
    </dgm:pt>
    <dgm:pt modelId="{A0875638-90A1-49C8-8472-0B1111A57009}">
      <dgm:prSet phldrT="[Texto]"/>
      <dgm:spPr/>
      <dgm:t>
        <a:bodyPr/>
        <a:lstStyle/>
        <a:p>
          <a:r>
            <a:rPr lang="es-CO"/>
            <a:t>Contenido</a:t>
          </a:r>
        </a:p>
      </dgm:t>
    </dgm:pt>
    <dgm:pt modelId="{98856991-CD07-4EEA-BB74-5A1EDD8BCC2B}" type="parTrans" cxnId="{364C6DD7-08A4-4814-AE69-4A2084F22FD6}">
      <dgm:prSet/>
      <dgm:spPr/>
      <dgm:t>
        <a:bodyPr/>
        <a:lstStyle/>
        <a:p>
          <a:endParaRPr lang="es-CO"/>
        </a:p>
      </dgm:t>
    </dgm:pt>
    <dgm:pt modelId="{C419EF89-289B-4EA3-A49C-FDBA3102574A}" type="sibTrans" cxnId="{364C6DD7-08A4-4814-AE69-4A2084F22FD6}">
      <dgm:prSet/>
      <dgm:spPr/>
      <dgm:t>
        <a:bodyPr/>
        <a:lstStyle/>
        <a:p>
          <a:endParaRPr lang="es-CO"/>
        </a:p>
      </dgm:t>
    </dgm:pt>
    <dgm:pt modelId="{69F00F27-8863-4444-A978-36F0BB6D00EE}" type="pres">
      <dgm:prSet presAssocID="{18366B79-563B-4F09-A9EA-42E19FC6E0B4}" presName="compositeShape" presStyleCnt="0">
        <dgm:presLayoutVars>
          <dgm:chMax val="2"/>
          <dgm:dir/>
          <dgm:resizeHandles val="exact"/>
        </dgm:presLayoutVars>
      </dgm:prSet>
      <dgm:spPr/>
    </dgm:pt>
    <dgm:pt modelId="{3B1848B5-1B26-4E85-A01E-5B3890051548}" type="pres">
      <dgm:prSet presAssocID="{18366B79-563B-4F09-A9EA-42E19FC6E0B4}" presName="ribbon" presStyleLbl="node1" presStyleIdx="0" presStyleCnt="1"/>
      <dgm:spPr/>
    </dgm:pt>
    <dgm:pt modelId="{DA797EF4-017D-44D3-96EB-0BD377731E99}" type="pres">
      <dgm:prSet presAssocID="{18366B79-563B-4F09-A9EA-42E19FC6E0B4}" presName="leftArrowText" presStyleLbl="node1" presStyleIdx="0" presStyleCnt="1">
        <dgm:presLayoutVars>
          <dgm:chMax val="0"/>
          <dgm:bulletEnabled val="1"/>
        </dgm:presLayoutVars>
      </dgm:prSet>
      <dgm:spPr/>
    </dgm:pt>
    <dgm:pt modelId="{4BA02BE4-899F-444A-B20A-2634D66C56A2}" type="pres">
      <dgm:prSet presAssocID="{18366B79-563B-4F09-A9EA-42E19FC6E0B4}" presName="rightArrowText" presStyleLbl="node1" presStyleIdx="0" presStyleCnt="1">
        <dgm:presLayoutVars>
          <dgm:chMax val="0"/>
          <dgm:bulletEnabled val="1"/>
        </dgm:presLayoutVars>
      </dgm:prSet>
      <dgm:spPr/>
    </dgm:pt>
  </dgm:ptLst>
  <dgm:cxnLst>
    <dgm:cxn modelId="{364C6DD7-08A4-4814-AE69-4A2084F22FD6}" srcId="{18366B79-563B-4F09-A9EA-42E19FC6E0B4}" destId="{A0875638-90A1-49C8-8472-0B1111A57009}" srcOrd="1" destOrd="0" parTransId="{98856991-CD07-4EEA-BB74-5A1EDD8BCC2B}" sibTransId="{C419EF89-289B-4EA3-A49C-FDBA3102574A}"/>
    <dgm:cxn modelId="{ECEFC6E9-2D5A-4AF5-894A-7904D7B06D3A}" type="presOf" srcId="{18366B79-563B-4F09-A9EA-42E19FC6E0B4}" destId="{69F00F27-8863-4444-A978-36F0BB6D00EE}" srcOrd="0" destOrd="0" presId="urn:microsoft.com/office/officeart/2005/8/layout/arrow6"/>
    <dgm:cxn modelId="{086EA67F-3804-45DA-8185-81D1249726FC}" type="presOf" srcId="{A0875638-90A1-49C8-8472-0B1111A57009}" destId="{4BA02BE4-899F-444A-B20A-2634D66C56A2}" srcOrd="0" destOrd="0" presId="urn:microsoft.com/office/officeart/2005/8/layout/arrow6"/>
    <dgm:cxn modelId="{1F69A16C-7BC8-4503-AE10-2049904EB51F}" type="presOf" srcId="{DB0F3D08-50EA-43EE-ABAB-CAD922481CEA}" destId="{DA797EF4-017D-44D3-96EB-0BD377731E99}" srcOrd="0" destOrd="0" presId="urn:microsoft.com/office/officeart/2005/8/layout/arrow6"/>
    <dgm:cxn modelId="{515827BC-D507-4339-982A-41A8EAD3F7E4}" srcId="{18366B79-563B-4F09-A9EA-42E19FC6E0B4}" destId="{DB0F3D08-50EA-43EE-ABAB-CAD922481CEA}" srcOrd="0" destOrd="0" parTransId="{544B5DD9-A049-43A1-AE55-182018173D38}" sibTransId="{CD3E0C17-E845-4AD7-9AAB-7AB91FA1DB4F}"/>
    <dgm:cxn modelId="{36774ECF-65D7-44FA-8AAD-8C32922E2275}" type="presParOf" srcId="{69F00F27-8863-4444-A978-36F0BB6D00EE}" destId="{3B1848B5-1B26-4E85-A01E-5B3890051548}" srcOrd="0" destOrd="0" presId="urn:microsoft.com/office/officeart/2005/8/layout/arrow6"/>
    <dgm:cxn modelId="{AA69D0A0-DCD1-4256-B774-9340B76BF479}" type="presParOf" srcId="{69F00F27-8863-4444-A978-36F0BB6D00EE}" destId="{DA797EF4-017D-44D3-96EB-0BD377731E99}" srcOrd="1" destOrd="0" presId="urn:microsoft.com/office/officeart/2005/8/layout/arrow6"/>
    <dgm:cxn modelId="{395F03C0-B21E-4C36-9633-FA80E47DBA60}" type="presParOf" srcId="{69F00F27-8863-4444-A978-36F0BB6D00EE}" destId="{4BA02BE4-899F-444A-B20A-2634D66C56A2}" srcOrd="2" destOrd="0" presId="urn:microsoft.com/office/officeart/2005/8/layout/arrow6"/>
  </dgm:cxnLst>
  <dgm:bg/>
  <dgm:whole/>
  <dgm:extLst>
    <a:ext uri="http://schemas.microsoft.com/office/drawing/2008/diagram">
      <dsp:dataModelExt xmlns:dsp="http://schemas.microsoft.com/office/drawing/2008/diagram" relId="rId6" minVer="http://schemas.openxmlformats.org/drawingml/2006/diagram"/>
    </a:ext>
  </dgm:extLst>
</dgm:dataModel>
</file>

<file path=xl/diagrams/data9.xml><?xml version="1.0" encoding="utf-8"?>
<dgm:dataModel xmlns:dgm="http://schemas.openxmlformats.org/drawingml/2006/diagram" xmlns:a="http://schemas.openxmlformats.org/drawingml/2006/main">
  <dgm:ptLst>
    <dgm:pt modelId="{18366B79-563B-4F09-A9EA-42E19FC6E0B4}" type="doc">
      <dgm:prSet loTypeId="urn:microsoft.com/office/officeart/2005/8/layout/arrow6" loCatId="process" qsTypeId="urn:microsoft.com/office/officeart/2005/8/quickstyle/simple1" qsCatId="simple" csTypeId="urn:microsoft.com/office/officeart/2005/8/colors/accent1_2" csCatId="accent1" phldr="1"/>
      <dgm:spPr/>
      <dgm:t>
        <a:bodyPr/>
        <a:lstStyle/>
        <a:p>
          <a:endParaRPr lang="es-CO"/>
        </a:p>
      </dgm:t>
    </dgm:pt>
    <dgm:pt modelId="{DB0F3D08-50EA-43EE-ABAB-CAD922481CEA}">
      <dgm:prSet phldrT="[Texto]"/>
      <dgm:spPr/>
      <dgm:t>
        <a:bodyPr/>
        <a:lstStyle/>
        <a:p>
          <a:r>
            <a:rPr lang="es-CO"/>
            <a:t>Volver</a:t>
          </a:r>
        </a:p>
      </dgm:t>
    </dgm:pt>
    <dgm:pt modelId="{544B5DD9-A049-43A1-AE55-182018173D38}" type="parTrans" cxnId="{515827BC-D507-4339-982A-41A8EAD3F7E4}">
      <dgm:prSet/>
      <dgm:spPr/>
      <dgm:t>
        <a:bodyPr/>
        <a:lstStyle/>
        <a:p>
          <a:endParaRPr lang="es-CO"/>
        </a:p>
      </dgm:t>
    </dgm:pt>
    <dgm:pt modelId="{CD3E0C17-E845-4AD7-9AAB-7AB91FA1DB4F}" type="sibTrans" cxnId="{515827BC-D507-4339-982A-41A8EAD3F7E4}">
      <dgm:prSet/>
      <dgm:spPr/>
      <dgm:t>
        <a:bodyPr/>
        <a:lstStyle/>
        <a:p>
          <a:endParaRPr lang="es-CO"/>
        </a:p>
      </dgm:t>
    </dgm:pt>
    <dgm:pt modelId="{A0875638-90A1-49C8-8472-0B1111A57009}">
      <dgm:prSet phldrT="[Texto]"/>
      <dgm:spPr/>
      <dgm:t>
        <a:bodyPr/>
        <a:lstStyle/>
        <a:p>
          <a:r>
            <a:rPr lang="es-CO"/>
            <a:t>Contenido</a:t>
          </a:r>
        </a:p>
      </dgm:t>
    </dgm:pt>
    <dgm:pt modelId="{98856991-CD07-4EEA-BB74-5A1EDD8BCC2B}" type="parTrans" cxnId="{364C6DD7-08A4-4814-AE69-4A2084F22FD6}">
      <dgm:prSet/>
      <dgm:spPr/>
      <dgm:t>
        <a:bodyPr/>
        <a:lstStyle/>
        <a:p>
          <a:endParaRPr lang="es-CO"/>
        </a:p>
      </dgm:t>
    </dgm:pt>
    <dgm:pt modelId="{C419EF89-289B-4EA3-A49C-FDBA3102574A}" type="sibTrans" cxnId="{364C6DD7-08A4-4814-AE69-4A2084F22FD6}">
      <dgm:prSet/>
      <dgm:spPr/>
      <dgm:t>
        <a:bodyPr/>
        <a:lstStyle/>
        <a:p>
          <a:endParaRPr lang="es-CO"/>
        </a:p>
      </dgm:t>
    </dgm:pt>
    <dgm:pt modelId="{69F00F27-8863-4444-A978-36F0BB6D00EE}" type="pres">
      <dgm:prSet presAssocID="{18366B79-563B-4F09-A9EA-42E19FC6E0B4}" presName="compositeShape" presStyleCnt="0">
        <dgm:presLayoutVars>
          <dgm:chMax val="2"/>
          <dgm:dir/>
          <dgm:resizeHandles val="exact"/>
        </dgm:presLayoutVars>
      </dgm:prSet>
      <dgm:spPr/>
    </dgm:pt>
    <dgm:pt modelId="{3B1848B5-1B26-4E85-A01E-5B3890051548}" type="pres">
      <dgm:prSet presAssocID="{18366B79-563B-4F09-A9EA-42E19FC6E0B4}" presName="ribbon" presStyleLbl="node1" presStyleIdx="0" presStyleCnt="1"/>
      <dgm:spPr/>
    </dgm:pt>
    <dgm:pt modelId="{DA797EF4-017D-44D3-96EB-0BD377731E99}" type="pres">
      <dgm:prSet presAssocID="{18366B79-563B-4F09-A9EA-42E19FC6E0B4}" presName="leftArrowText" presStyleLbl="node1" presStyleIdx="0" presStyleCnt="1">
        <dgm:presLayoutVars>
          <dgm:chMax val="0"/>
          <dgm:bulletEnabled val="1"/>
        </dgm:presLayoutVars>
      </dgm:prSet>
      <dgm:spPr/>
    </dgm:pt>
    <dgm:pt modelId="{4BA02BE4-899F-444A-B20A-2634D66C56A2}" type="pres">
      <dgm:prSet presAssocID="{18366B79-563B-4F09-A9EA-42E19FC6E0B4}" presName="rightArrowText" presStyleLbl="node1" presStyleIdx="0" presStyleCnt="1">
        <dgm:presLayoutVars>
          <dgm:chMax val="0"/>
          <dgm:bulletEnabled val="1"/>
        </dgm:presLayoutVars>
      </dgm:prSet>
      <dgm:spPr/>
    </dgm:pt>
  </dgm:ptLst>
  <dgm:cxnLst>
    <dgm:cxn modelId="{E4AFA57F-3DD9-4D25-9618-3FEDA6BA7A61}" type="presOf" srcId="{A0875638-90A1-49C8-8472-0B1111A57009}" destId="{4BA02BE4-899F-444A-B20A-2634D66C56A2}" srcOrd="0" destOrd="0" presId="urn:microsoft.com/office/officeart/2005/8/layout/arrow6"/>
    <dgm:cxn modelId="{8057FDB4-368D-4319-9A7C-2AE46B494273}" type="presOf" srcId="{DB0F3D08-50EA-43EE-ABAB-CAD922481CEA}" destId="{DA797EF4-017D-44D3-96EB-0BD377731E99}" srcOrd="0" destOrd="0" presId="urn:microsoft.com/office/officeart/2005/8/layout/arrow6"/>
    <dgm:cxn modelId="{364C6DD7-08A4-4814-AE69-4A2084F22FD6}" srcId="{18366B79-563B-4F09-A9EA-42E19FC6E0B4}" destId="{A0875638-90A1-49C8-8472-0B1111A57009}" srcOrd="1" destOrd="0" parTransId="{98856991-CD07-4EEA-BB74-5A1EDD8BCC2B}" sibTransId="{C419EF89-289B-4EA3-A49C-FDBA3102574A}"/>
    <dgm:cxn modelId="{515827BC-D507-4339-982A-41A8EAD3F7E4}" srcId="{18366B79-563B-4F09-A9EA-42E19FC6E0B4}" destId="{DB0F3D08-50EA-43EE-ABAB-CAD922481CEA}" srcOrd="0" destOrd="0" parTransId="{544B5DD9-A049-43A1-AE55-182018173D38}" sibTransId="{CD3E0C17-E845-4AD7-9AAB-7AB91FA1DB4F}"/>
    <dgm:cxn modelId="{DC307DC6-FBC7-445D-B5E8-0504CC3AB4F6}" type="presOf" srcId="{18366B79-563B-4F09-A9EA-42E19FC6E0B4}" destId="{69F00F27-8863-4444-A978-36F0BB6D00EE}" srcOrd="0" destOrd="0" presId="urn:microsoft.com/office/officeart/2005/8/layout/arrow6"/>
    <dgm:cxn modelId="{D775CFA3-BCF0-4156-B9AA-91455A430401}" type="presParOf" srcId="{69F00F27-8863-4444-A978-36F0BB6D00EE}" destId="{3B1848B5-1B26-4E85-A01E-5B3890051548}" srcOrd="0" destOrd="0" presId="urn:microsoft.com/office/officeart/2005/8/layout/arrow6"/>
    <dgm:cxn modelId="{89AC062F-C980-46FA-A0B0-8008EE62D66B}" type="presParOf" srcId="{69F00F27-8863-4444-A978-36F0BB6D00EE}" destId="{DA797EF4-017D-44D3-96EB-0BD377731E99}" srcOrd="1" destOrd="0" presId="urn:microsoft.com/office/officeart/2005/8/layout/arrow6"/>
    <dgm:cxn modelId="{D3389596-797B-4202-8295-FFB2A017347B}" type="presParOf" srcId="{69F00F27-8863-4444-A978-36F0BB6D00EE}" destId="{4BA02BE4-899F-444A-B20A-2634D66C56A2}" srcOrd="2" destOrd="0" presId="urn:microsoft.com/office/officeart/2005/8/layout/arrow6"/>
  </dgm:cxnLst>
  <dgm:bg/>
  <dgm:whole/>
  <dgm:extLst>
    <a:ext uri="http://schemas.microsoft.com/office/drawing/2008/diagram">
      <dsp:dataModelExt xmlns:dsp="http://schemas.microsoft.com/office/drawing/2008/diagram" relId="rId6" minVer="http://schemas.openxmlformats.org/drawingml/2006/diagram"/>
    </a:ext>
  </dgm:extLst>
</dgm:dataModel>
</file>

<file path=xl/diagrams/drawing1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3B1848B5-1B26-4E85-A01E-5B3890051548}">
      <dsp:nvSpPr>
        <dsp:cNvPr id="0" name=""/>
        <dsp:cNvSpPr/>
      </dsp:nvSpPr>
      <dsp:spPr>
        <a:xfrm>
          <a:off x="0" y="229552"/>
          <a:ext cx="1543049" cy="617219"/>
        </a:xfrm>
        <a:prstGeom prst="leftRightRibbon">
          <a:avLst/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DA797EF4-017D-44D3-96EB-0BD377731E99}">
      <dsp:nvSpPr>
        <dsp:cNvPr id="0" name=""/>
        <dsp:cNvSpPr/>
      </dsp:nvSpPr>
      <dsp:spPr>
        <a:xfrm>
          <a:off x="185165" y="337566"/>
          <a:ext cx="509206" cy="302437"/>
        </a:xfrm>
        <a:prstGeom prst="rect">
          <a:avLst/>
        </a:prstGeom>
        <a:noFill/>
        <a:ln w="12700" cap="flat" cmpd="sng" algn="ctr">
          <a:noFill/>
          <a:prstDash val="solid"/>
          <a:miter lim="800000"/>
        </a:ln>
        <a:effectLst/>
        <a:sp3d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0" tIns="39116" rIns="0" bIns="41910" numCol="1" spcCol="1270" anchor="ctr" anchorCtr="0">
          <a:noAutofit/>
        </a:bodyPr>
        <a:lstStyle/>
        <a:p>
          <a:pPr marL="0" lvl="0" indent="0" algn="ctr" defTabSz="4889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CO" sz="1100" kern="1200"/>
            <a:t>Volver</a:t>
          </a:r>
        </a:p>
      </dsp:txBody>
      <dsp:txXfrm>
        <a:off x="185165" y="337566"/>
        <a:ext cx="509206" cy="302437"/>
      </dsp:txXfrm>
    </dsp:sp>
    <dsp:sp modelId="{4BA02BE4-899F-444A-B20A-2634D66C56A2}">
      <dsp:nvSpPr>
        <dsp:cNvPr id="0" name=""/>
        <dsp:cNvSpPr/>
      </dsp:nvSpPr>
      <dsp:spPr>
        <a:xfrm>
          <a:off x="771524" y="436321"/>
          <a:ext cx="601789" cy="302437"/>
        </a:xfrm>
        <a:prstGeom prst="rect">
          <a:avLst/>
        </a:prstGeom>
        <a:noFill/>
        <a:ln w="12700" cap="flat" cmpd="sng" algn="ctr">
          <a:noFill/>
          <a:prstDash val="solid"/>
          <a:miter lim="800000"/>
        </a:ln>
        <a:effectLst/>
        <a:sp3d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0" tIns="39116" rIns="0" bIns="41910" numCol="1" spcCol="1270" anchor="ctr" anchorCtr="0">
          <a:noAutofit/>
        </a:bodyPr>
        <a:lstStyle/>
        <a:p>
          <a:pPr marL="0" lvl="0" indent="0" algn="ctr" defTabSz="4889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CO" sz="1100" kern="1200"/>
            <a:t>Contenido</a:t>
          </a:r>
        </a:p>
      </dsp:txBody>
      <dsp:txXfrm>
        <a:off x="771524" y="436321"/>
        <a:ext cx="601789" cy="302437"/>
      </dsp:txXfrm>
    </dsp:sp>
  </dsp:spTree>
</dsp:drawing>
</file>

<file path=xl/diagrams/drawing2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3B1848B5-1B26-4E85-A01E-5B3890051548}">
      <dsp:nvSpPr>
        <dsp:cNvPr id="0" name=""/>
        <dsp:cNvSpPr/>
      </dsp:nvSpPr>
      <dsp:spPr>
        <a:xfrm>
          <a:off x="0" y="227965"/>
          <a:ext cx="1543049" cy="617219"/>
        </a:xfrm>
        <a:prstGeom prst="leftRightRibbon">
          <a:avLst/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DA797EF4-017D-44D3-96EB-0BD377731E99}">
      <dsp:nvSpPr>
        <dsp:cNvPr id="0" name=""/>
        <dsp:cNvSpPr/>
      </dsp:nvSpPr>
      <dsp:spPr>
        <a:xfrm>
          <a:off x="185165" y="335978"/>
          <a:ext cx="509206" cy="302437"/>
        </a:xfrm>
        <a:prstGeom prst="rect">
          <a:avLst/>
        </a:prstGeom>
        <a:noFill/>
        <a:ln w="12700" cap="flat" cmpd="sng" algn="ctr">
          <a:noFill/>
          <a:prstDash val="solid"/>
          <a:miter lim="800000"/>
        </a:ln>
        <a:effectLst/>
        <a:sp3d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0" tIns="39116" rIns="0" bIns="41910" numCol="1" spcCol="1270" anchor="ctr" anchorCtr="0">
          <a:noAutofit/>
        </a:bodyPr>
        <a:lstStyle/>
        <a:p>
          <a:pPr marL="0" lvl="0" indent="0" algn="ctr" defTabSz="4889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CO" sz="1100" kern="1200"/>
            <a:t>Volver</a:t>
          </a:r>
        </a:p>
      </dsp:txBody>
      <dsp:txXfrm>
        <a:off x="185165" y="335978"/>
        <a:ext cx="509206" cy="302437"/>
      </dsp:txXfrm>
    </dsp:sp>
    <dsp:sp modelId="{4BA02BE4-899F-444A-B20A-2634D66C56A2}">
      <dsp:nvSpPr>
        <dsp:cNvPr id="0" name=""/>
        <dsp:cNvSpPr/>
      </dsp:nvSpPr>
      <dsp:spPr>
        <a:xfrm>
          <a:off x="771524" y="434733"/>
          <a:ext cx="601789" cy="302437"/>
        </a:xfrm>
        <a:prstGeom prst="rect">
          <a:avLst/>
        </a:prstGeom>
        <a:noFill/>
        <a:ln w="12700" cap="flat" cmpd="sng" algn="ctr">
          <a:noFill/>
          <a:prstDash val="solid"/>
          <a:miter lim="800000"/>
        </a:ln>
        <a:effectLst/>
        <a:sp3d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0" tIns="39116" rIns="0" bIns="41910" numCol="1" spcCol="1270" anchor="ctr" anchorCtr="0">
          <a:noAutofit/>
        </a:bodyPr>
        <a:lstStyle/>
        <a:p>
          <a:pPr marL="0" lvl="0" indent="0" algn="ctr" defTabSz="4889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CO" sz="1100" kern="1200"/>
            <a:t>Contenido</a:t>
          </a:r>
        </a:p>
      </dsp:txBody>
      <dsp:txXfrm>
        <a:off x="771524" y="434733"/>
        <a:ext cx="601789" cy="302437"/>
      </dsp:txXfrm>
    </dsp:sp>
  </dsp:spTree>
</dsp:drawing>
</file>

<file path=xl/diagrams/drawing3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3B1848B5-1B26-4E85-A01E-5B3890051548}">
      <dsp:nvSpPr>
        <dsp:cNvPr id="0" name=""/>
        <dsp:cNvSpPr/>
      </dsp:nvSpPr>
      <dsp:spPr>
        <a:xfrm>
          <a:off x="0" y="229552"/>
          <a:ext cx="1543049" cy="617219"/>
        </a:xfrm>
        <a:prstGeom prst="leftRightRibbon">
          <a:avLst/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DA797EF4-017D-44D3-96EB-0BD377731E99}">
      <dsp:nvSpPr>
        <dsp:cNvPr id="0" name=""/>
        <dsp:cNvSpPr/>
      </dsp:nvSpPr>
      <dsp:spPr>
        <a:xfrm>
          <a:off x="185165" y="337566"/>
          <a:ext cx="509206" cy="302437"/>
        </a:xfrm>
        <a:prstGeom prst="rect">
          <a:avLst/>
        </a:prstGeom>
        <a:noFill/>
        <a:ln w="12700" cap="flat" cmpd="sng" algn="ctr">
          <a:noFill/>
          <a:prstDash val="solid"/>
          <a:miter lim="800000"/>
        </a:ln>
        <a:effectLst/>
        <a:sp3d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0" tIns="39116" rIns="0" bIns="41910" numCol="1" spcCol="1270" anchor="ctr" anchorCtr="0">
          <a:noAutofit/>
        </a:bodyPr>
        <a:lstStyle/>
        <a:p>
          <a:pPr marL="0" lvl="0" indent="0" algn="ctr" defTabSz="4889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CO" sz="1100" kern="1200"/>
            <a:t>Volver</a:t>
          </a:r>
        </a:p>
      </dsp:txBody>
      <dsp:txXfrm>
        <a:off x="185165" y="337566"/>
        <a:ext cx="509206" cy="302437"/>
      </dsp:txXfrm>
    </dsp:sp>
    <dsp:sp modelId="{4BA02BE4-899F-444A-B20A-2634D66C56A2}">
      <dsp:nvSpPr>
        <dsp:cNvPr id="0" name=""/>
        <dsp:cNvSpPr/>
      </dsp:nvSpPr>
      <dsp:spPr>
        <a:xfrm>
          <a:off x="771524" y="436321"/>
          <a:ext cx="601789" cy="302437"/>
        </a:xfrm>
        <a:prstGeom prst="rect">
          <a:avLst/>
        </a:prstGeom>
        <a:noFill/>
        <a:ln w="12700" cap="flat" cmpd="sng" algn="ctr">
          <a:noFill/>
          <a:prstDash val="solid"/>
          <a:miter lim="800000"/>
        </a:ln>
        <a:effectLst/>
        <a:sp3d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0" tIns="39116" rIns="0" bIns="41910" numCol="1" spcCol="1270" anchor="ctr" anchorCtr="0">
          <a:noAutofit/>
        </a:bodyPr>
        <a:lstStyle/>
        <a:p>
          <a:pPr marL="0" lvl="0" indent="0" algn="ctr" defTabSz="4889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CO" sz="1100" kern="1200"/>
            <a:t>Contenido</a:t>
          </a:r>
        </a:p>
      </dsp:txBody>
      <dsp:txXfrm>
        <a:off x="771524" y="436321"/>
        <a:ext cx="601789" cy="302437"/>
      </dsp:txXfrm>
    </dsp:sp>
  </dsp:spTree>
</dsp:drawing>
</file>

<file path=xl/diagrams/drawing4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3B1848B5-1B26-4E85-A01E-5B3890051548}">
      <dsp:nvSpPr>
        <dsp:cNvPr id="0" name=""/>
        <dsp:cNvSpPr/>
      </dsp:nvSpPr>
      <dsp:spPr>
        <a:xfrm>
          <a:off x="0" y="229552"/>
          <a:ext cx="1543049" cy="617219"/>
        </a:xfrm>
        <a:prstGeom prst="leftRightRibbon">
          <a:avLst/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DA797EF4-017D-44D3-96EB-0BD377731E99}">
      <dsp:nvSpPr>
        <dsp:cNvPr id="0" name=""/>
        <dsp:cNvSpPr/>
      </dsp:nvSpPr>
      <dsp:spPr>
        <a:xfrm>
          <a:off x="185165" y="337566"/>
          <a:ext cx="509206" cy="302437"/>
        </a:xfrm>
        <a:prstGeom prst="rect">
          <a:avLst/>
        </a:prstGeom>
        <a:noFill/>
        <a:ln w="12700" cap="flat" cmpd="sng" algn="ctr">
          <a:noFill/>
          <a:prstDash val="solid"/>
          <a:miter lim="800000"/>
        </a:ln>
        <a:effectLst/>
        <a:sp3d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0" tIns="39116" rIns="0" bIns="41910" numCol="1" spcCol="1270" anchor="ctr" anchorCtr="0">
          <a:noAutofit/>
        </a:bodyPr>
        <a:lstStyle/>
        <a:p>
          <a:pPr marL="0" lvl="0" indent="0" algn="ctr" defTabSz="4889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CO" sz="1100" kern="1200"/>
            <a:t>Volver</a:t>
          </a:r>
        </a:p>
      </dsp:txBody>
      <dsp:txXfrm>
        <a:off x="185165" y="337566"/>
        <a:ext cx="509206" cy="302437"/>
      </dsp:txXfrm>
    </dsp:sp>
    <dsp:sp modelId="{4BA02BE4-899F-444A-B20A-2634D66C56A2}">
      <dsp:nvSpPr>
        <dsp:cNvPr id="0" name=""/>
        <dsp:cNvSpPr/>
      </dsp:nvSpPr>
      <dsp:spPr>
        <a:xfrm>
          <a:off x="771524" y="436321"/>
          <a:ext cx="601789" cy="302437"/>
        </a:xfrm>
        <a:prstGeom prst="rect">
          <a:avLst/>
        </a:prstGeom>
        <a:noFill/>
        <a:ln w="12700" cap="flat" cmpd="sng" algn="ctr">
          <a:noFill/>
          <a:prstDash val="solid"/>
          <a:miter lim="800000"/>
        </a:ln>
        <a:effectLst/>
        <a:sp3d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0" tIns="39116" rIns="0" bIns="41910" numCol="1" spcCol="1270" anchor="ctr" anchorCtr="0">
          <a:noAutofit/>
        </a:bodyPr>
        <a:lstStyle/>
        <a:p>
          <a:pPr marL="0" lvl="0" indent="0" algn="ctr" defTabSz="4889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CO" sz="1100" kern="1200"/>
            <a:t>Contenido</a:t>
          </a:r>
        </a:p>
      </dsp:txBody>
      <dsp:txXfrm>
        <a:off x="771524" y="436321"/>
        <a:ext cx="601789" cy="302437"/>
      </dsp:txXfrm>
    </dsp:sp>
  </dsp:spTree>
</dsp:drawing>
</file>

<file path=xl/diagrams/drawing5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3B1848B5-1B26-4E85-A01E-5B3890051548}">
      <dsp:nvSpPr>
        <dsp:cNvPr id="0" name=""/>
        <dsp:cNvSpPr/>
      </dsp:nvSpPr>
      <dsp:spPr>
        <a:xfrm>
          <a:off x="0" y="229552"/>
          <a:ext cx="1543049" cy="617219"/>
        </a:xfrm>
        <a:prstGeom prst="leftRightRibbon">
          <a:avLst/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DA797EF4-017D-44D3-96EB-0BD377731E99}">
      <dsp:nvSpPr>
        <dsp:cNvPr id="0" name=""/>
        <dsp:cNvSpPr/>
      </dsp:nvSpPr>
      <dsp:spPr>
        <a:xfrm>
          <a:off x="185165" y="337566"/>
          <a:ext cx="509206" cy="302437"/>
        </a:xfrm>
        <a:prstGeom prst="rect">
          <a:avLst/>
        </a:prstGeom>
        <a:noFill/>
        <a:ln w="12700" cap="flat" cmpd="sng" algn="ctr">
          <a:noFill/>
          <a:prstDash val="solid"/>
          <a:miter lim="800000"/>
        </a:ln>
        <a:effectLst/>
        <a:sp3d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0" tIns="39116" rIns="0" bIns="41910" numCol="1" spcCol="1270" anchor="ctr" anchorCtr="0">
          <a:noAutofit/>
        </a:bodyPr>
        <a:lstStyle/>
        <a:p>
          <a:pPr marL="0" lvl="0" indent="0" algn="ctr" defTabSz="4889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CO" sz="1100" kern="1200"/>
            <a:t>Volver</a:t>
          </a:r>
        </a:p>
      </dsp:txBody>
      <dsp:txXfrm>
        <a:off x="185165" y="337566"/>
        <a:ext cx="509206" cy="302437"/>
      </dsp:txXfrm>
    </dsp:sp>
    <dsp:sp modelId="{4BA02BE4-899F-444A-B20A-2634D66C56A2}">
      <dsp:nvSpPr>
        <dsp:cNvPr id="0" name=""/>
        <dsp:cNvSpPr/>
      </dsp:nvSpPr>
      <dsp:spPr>
        <a:xfrm>
          <a:off x="771524" y="436321"/>
          <a:ext cx="601789" cy="302437"/>
        </a:xfrm>
        <a:prstGeom prst="rect">
          <a:avLst/>
        </a:prstGeom>
        <a:noFill/>
        <a:ln w="12700" cap="flat" cmpd="sng" algn="ctr">
          <a:noFill/>
          <a:prstDash val="solid"/>
          <a:miter lim="800000"/>
        </a:ln>
        <a:effectLst/>
        <a:sp3d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0" tIns="39116" rIns="0" bIns="41910" numCol="1" spcCol="1270" anchor="ctr" anchorCtr="0">
          <a:noAutofit/>
        </a:bodyPr>
        <a:lstStyle/>
        <a:p>
          <a:pPr marL="0" lvl="0" indent="0" algn="ctr" defTabSz="4889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CO" sz="1100" kern="1200"/>
            <a:t>Contenido</a:t>
          </a:r>
        </a:p>
      </dsp:txBody>
      <dsp:txXfrm>
        <a:off x="771524" y="436321"/>
        <a:ext cx="601789" cy="302437"/>
      </dsp:txXfrm>
    </dsp:sp>
  </dsp:spTree>
</dsp:drawing>
</file>

<file path=xl/diagrams/drawing6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3B1848B5-1B26-4E85-A01E-5B3890051548}">
      <dsp:nvSpPr>
        <dsp:cNvPr id="0" name=""/>
        <dsp:cNvSpPr/>
      </dsp:nvSpPr>
      <dsp:spPr>
        <a:xfrm>
          <a:off x="0" y="229552"/>
          <a:ext cx="1543049" cy="617219"/>
        </a:xfrm>
        <a:prstGeom prst="leftRightRibbon">
          <a:avLst/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DA797EF4-017D-44D3-96EB-0BD377731E99}">
      <dsp:nvSpPr>
        <dsp:cNvPr id="0" name=""/>
        <dsp:cNvSpPr/>
      </dsp:nvSpPr>
      <dsp:spPr>
        <a:xfrm>
          <a:off x="185165" y="337566"/>
          <a:ext cx="509206" cy="302437"/>
        </a:xfrm>
        <a:prstGeom prst="rect">
          <a:avLst/>
        </a:prstGeom>
        <a:noFill/>
        <a:ln w="12700" cap="flat" cmpd="sng" algn="ctr">
          <a:noFill/>
          <a:prstDash val="solid"/>
          <a:miter lim="800000"/>
        </a:ln>
        <a:effectLst/>
        <a:sp3d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0" tIns="39116" rIns="0" bIns="41910" numCol="1" spcCol="1270" anchor="ctr" anchorCtr="0">
          <a:noAutofit/>
        </a:bodyPr>
        <a:lstStyle/>
        <a:p>
          <a:pPr marL="0" lvl="0" indent="0" algn="ctr" defTabSz="4889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CO" sz="1100" kern="1200"/>
            <a:t>Volver</a:t>
          </a:r>
        </a:p>
      </dsp:txBody>
      <dsp:txXfrm>
        <a:off x="185165" y="337566"/>
        <a:ext cx="509206" cy="302437"/>
      </dsp:txXfrm>
    </dsp:sp>
    <dsp:sp modelId="{4BA02BE4-899F-444A-B20A-2634D66C56A2}">
      <dsp:nvSpPr>
        <dsp:cNvPr id="0" name=""/>
        <dsp:cNvSpPr/>
      </dsp:nvSpPr>
      <dsp:spPr>
        <a:xfrm>
          <a:off x="771524" y="436321"/>
          <a:ext cx="601789" cy="302437"/>
        </a:xfrm>
        <a:prstGeom prst="rect">
          <a:avLst/>
        </a:prstGeom>
        <a:noFill/>
        <a:ln w="12700" cap="flat" cmpd="sng" algn="ctr">
          <a:noFill/>
          <a:prstDash val="solid"/>
          <a:miter lim="800000"/>
        </a:ln>
        <a:effectLst/>
        <a:sp3d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0" tIns="39116" rIns="0" bIns="41910" numCol="1" spcCol="1270" anchor="ctr" anchorCtr="0">
          <a:noAutofit/>
        </a:bodyPr>
        <a:lstStyle/>
        <a:p>
          <a:pPr marL="0" lvl="0" indent="0" algn="ctr" defTabSz="4889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CO" sz="1100" kern="1200"/>
            <a:t>Contenido</a:t>
          </a:r>
        </a:p>
      </dsp:txBody>
      <dsp:txXfrm>
        <a:off x="771524" y="436321"/>
        <a:ext cx="601789" cy="302437"/>
      </dsp:txXfrm>
    </dsp:sp>
  </dsp:spTree>
</dsp:drawing>
</file>

<file path=xl/diagrams/drawing7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3B1848B5-1B26-4E85-A01E-5B3890051548}">
      <dsp:nvSpPr>
        <dsp:cNvPr id="0" name=""/>
        <dsp:cNvSpPr/>
      </dsp:nvSpPr>
      <dsp:spPr>
        <a:xfrm>
          <a:off x="0" y="229552"/>
          <a:ext cx="1543049" cy="617219"/>
        </a:xfrm>
        <a:prstGeom prst="leftRightRibbon">
          <a:avLst/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DA797EF4-017D-44D3-96EB-0BD377731E99}">
      <dsp:nvSpPr>
        <dsp:cNvPr id="0" name=""/>
        <dsp:cNvSpPr/>
      </dsp:nvSpPr>
      <dsp:spPr>
        <a:xfrm>
          <a:off x="185165" y="337566"/>
          <a:ext cx="509206" cy="302437"/>
        </a:xfrm>
        <a:prstGeom prst="rect">
          <a:avLst/>
        </a:prstGeom>
        <a:noFill/>
        <a:ln w="12700" cap="flat" cmpd="sng" algn="ctr">
          <a:noFill/>
          <a:prstDash val="solid"/>
          <a:miter lim="800000"/>
        </a:ln>
        <a:effectLst/>
        <a:sp3d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0" tIns="39116" rIns="0" bIns="41910" numCol="1" spcCol="1270" anchor="ctr" anchorCtr="0">
          <a:noAutofit/>
        </a:bodyPr>
        <a:lstStyle/>
        <a:p>
          <a:pPr marL="0" lvl="0" indent="0" algn="ctr" defTabSz="4889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CO" sz="1100" kern="1200"/>
            <a:t>Volver</a:t>
          </a:r>
        </a:p>
      </dsp:txBody>
      <dsp:txXfrm>
        <a:off x="185165" y="337566"/>
        <a:ext cx="509206" cy="302437"/>
      </dsp:txXfrm>
    </dsp:sp>
    <dsp:sp modelId="{4BA02BE4-899F-444A-B20A-2634D66C56A2}">
      <dsp:nvSpPr>
        <dsp:cNvPr id="0" name=""/>
        <dsp:cNvSpPr/>
      </dsp:nvSpPr>
      <dsp:spPr>
        <a:xfrm>
          <a:off x="771524" y="436321"/>
          <a:ext cx="601789" cy="302437"/>
        </a:xfrm>
        <a:prstGeom prst="rect">
          <a:avLst/>
        </a:prstGeom>
        <a:noFill/>
        <a:ln w="12700" cap="flat" cmpd="sng" algn="ctr">
          <a:noFill/>
          <a:prstDash val="solid"/>
          <a:miter lim="800000"/>
        </a:ln>
        <a:effectLst/>
        <a:sp3d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0" tIns="39116" rIns="0" bIns="41910" numCol="1" spcCol="1270" anchor="ctr" anchorCtr="0">
          <a:noAutofit/>
        </a:bodyPr>
        <a:lstStyle/>
        <a:p>
          <a:pPr marL="0" lvl="0" indent="0" algn="ctr" defTabSz="4889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CO" sz="1100" kern="1200"/>
            <a:t>Contenido</a:t>
          </a:r>
        </a:p>
      </dsp:txBody>
      <dsp:txXfrm>
        <a:off x="771524" y="436321"/>
        <a:ext cx="601789" cy="302437"/>
      </dsp:txXfrm>
    </dsp:sp>
  </dsp:spTree>
</dsp:drawing>
</file>

<file path=xl/diagrams/drawing8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3B1848B5-1B26-4E85-A01E-5B3890051548}">
      <dsp:nvSpPr>
        <dsp:cNvPr id="0" name=""/>
        <dsp:cNvSpPr/>
      </dsp:nvSpPr>
      <dsp:spPr>
        <a:xfrm>
          <a:off x="0" y="229552"/>
          <a:ext cx="1543049" cy="617219"/>
        </a:xfrm>
        <a:prstGeom prst="leftRightRibbon">
          <a:avLst/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DA797EF4-017D-44D3-96EB-0BD377731E99}">
      <dsp:nvSpPr>
        <dsp:cNvPr id="0" name=""/>
        <dsp:cNvSpPr/>
      </dsp:nvSpPr>
      <dsp:spPr>
        <a:xfrm>
          <a:off x="185165" y="337566"/>
          <a:ext cx="509206" cy="302437"/>
        </a:xfrm>
        <a:prstGeom prst="rect">
          <a:avLst/>
        </a:prstGeom>
        <a:noFill/>
        <a:ln w="12700" cap="flat" cmpd="sng" algn="ctr">
          <a:noFill/>
          <a:prstDash val="solid"/>
          <a:miter lim="800000"/>
        </a:ln>
        <a:effectLst/>
        <a:sp3d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0" tIns="39116" rIns="0" bIns="41910" numCol="1" spcCol="1270" anchor="ctr" anchorCtr="0">
          <a:noAutofit/>
        </a:bodyPr>
        <a:lstStyle/>
        <a:p>
          <a:pPr marL="0" lvl="0" indent="0" algn="ctr" defTabSz="4889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CO" sz="1100" kern="1200"/>
            <a:t>Volver</a:t>
          </a:r>
        </a:p>
      </dsp:txBody>
      <dsp:txXfrm>
        <a:off x="185165" y="337566"/>
        <a:ext cx="509206" cy="302437"/>
      </dsp:txXfrm>
    </dsp:sp>
    <dsp:sp modelId="{4BA02BE4-899F-444A-B20A-2634D66C56A2}">
      <dsp:nvSpPr>
        <dsp:cNvPr id="0" name=""/>
        <dsp:cNvSpPr/>
      </dsp:nvSpPr>
      <dsp:spPr>
        <a:xfrm>
          <a:off x="771524" y="436321"/>
          <a:ext cx="601789" cy="302437"/>
        </a:xfrm>
        <a:prstGeom prst="rect">
          <a:avLst/>
        </a:prstGeom>
        <a:noFill/>
        <a:ln w="12700" cap="flat" cmpd="sng" algn="ctr">
          <a:noFill/>
          <a:prstDash val="solid"/>
          <a:miter lim="800000"/>
        </a:ln>
        <a:effectLst/>
        <a:sp3d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0" tIns="39116" rIns="0" bIns="41910" numCol="1" spcCol="1270" anchor="ctr" anchorCtr="0">
          <a:noAutofit/>
        </a:bodyPr>
        <a:lstStyle/>
        <a:p>
          <a:pPr marL="0" lvl="0" indent="0" algn="ctr" defTabSz="4889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CO" sz="1100" kern="1200"/>
            <a:t>Contenido</a:t>
          </a:r>
        </a:p>
      </dsp:txBody>
      <dsp:txXfrm>
        <a:off x="771524" y="436321"/>
        <a:ext cx="601789" cy="302437"/>
      </dsp:txXfrm>
    </dsp:sp>
  </dsp:spTree>
</dsp:drawing>
</file>

<file path=xl/diagrams/drawing9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3B1848B5-1B26-4E85-A01E-5B3890051548}">
      <dsp:nvSpPr>
        <dsp:cNvPr id="0" name=""/>
        <dsp:cNvSpPr/>
      </dsp:nvSpPr>
      <dsp:spPr>
        <a:xfrm>
          <a:off x="0" y="229552"/>
          <a:ext cx="1543049" cy="617219"/>
        </a:xfrm>
        <a:prstGeom prst="leftRightRibbon">
          <a:avLst/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DA797EF4-017D-44D3-96EB-0BD377731E99}">
      <dsp:nvSpPr>
        <dsp:cNvPr id="0" name=""/>
        <dsp:cNvSpPr/>
      </dsp:nvSpPr>
      <dsp:spPr>
        <a:xfrm>
          <a:off x="185165" y="337566"/>
          <a:ext cx="509206" cy="302437"/>
        </a:xfrm>
        <a:prstGeom prst="rect">
          <a:avLst/>
        </a:prstGeom>
        <a:noFill/>
        <a:ln w="12700" cap="flat" cmpd="sng" algn="ctr">
          <a:noFill/>
          <a:prstDash val="solid"/>
          <a:miter lim="800000"/>
        </a:ln>
        <a:effectLst/>
        <a:sp3d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0" tIns="39116" rIns="0" bIns="41910" numCol="1" spcCol="1270" anchor="ctr" anchorCtr="0">
          <a:noAutofit/>
        </a:bodyPr>
        <a:lstStyle/>
        <a:p>
          <a:pPr marL="0" lvl="0" indent="0" algn="ctr" defTabSz="4889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CO" sz="1100" kern="1200"/>
            <a:t>Volver</a:t>
          </a:r>
        </a:p>
      </dsp:txBody>
      <dsp:txXfrm>
        <a:off x="185165" y="337566"/>
        <a:ext cx="509206" cy="302437"/>
      </dsp:txXfrm>
    </dsp:sp>
    <dsp:sp modelId="{4BA02BE4-899F-444A-B20A-2634D66C56A2}">
      <dsp:nvSpPr>
        <dsp:cNvPr id="0" name=""/>
        <dsp:cNvSpPr/>
      </dsp:nvSpPr>
      <dsp:spPr>
        <a:xfrm>
          <a:off x="771524" y="436321"/>
          <a:ext cx="601789" cy="302437"/>
        </a:xfrm>
        <a:prstGeom prst="rect">
          <a:avLst/>
        </a:prstGeom>
        <a:noFill/>
        <a:ln w="12700" cap="flat" cmpd="sng" algn="ctr">
          <a:noFill/>
          <a:prstDash val="solid"/>
          <a:miter lim="800000"/>
        </a:ln>
        <a:effectLst/>
        <a:sp3d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0" tIns="39116" rIns="0" bIns="41910" numCol="1" spcCol="1270" anchor="ctr" anchorCtr="0">
          <a:noAutofit/>
        </a:bodyPr>
        <a:lstStyle/>
        <a:p>
          <a:pPr marL="0" lvl="0" indent="0" algn="ctr" defTabSz="4889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CO" sz="1100" kern="1200"/>
            <a:t>Contenido</a:t>
          </a:r>
        </a:p>
      </dsp:txBody>
      <dsp:txXfrm>
        <a:off x="771524" y="436321"/>
        <a:ext cx="601789" cy="302437"/>
      </dsp:txXfrm>
    </dsp:sp>
  </dsp:spTree>
</dsp:drawing>
</file>

<file path=xl/diagrams/layout1.xml><?xml version="1.0" encoding="utf-8"?>
<dgm:layoutDef xmlns:dgm="http://schemas.openxmlformats.org/drawingml/2006/diagram" xmlns:a="http://schemas.openxmlformats.org/drawingml/2006/main" uniqueId="urn:microsoft.com/office/officeart/2005/8/layout/arrow6">
  <dgm:title val=""/>
  <dgm:desc val=""/>
  <dgm:catLst>
    <dgm:cat type="relationship" pri="4000"/>
    <dgm:cat type="process" pri="29000"/>
  </dgm:catLst>
  <dgm:sampData>
    <dgm:dataModel>
      <dgm:ptLst>
        <dgm:pt modelId="0" type="doc"/>
        <dgm:pt modelId="1">
          <dgm:prSet phldr="1"/>
        </dgm:pt>
        <dgm:pt modelId="2">
          <dgm:prSet phldr="1"/>
        </dgm:pt>
      </dgm:ptLst>
      <dgm:cxnLst>
        <dgm:cxn modelId="4" srcId="0" destId="1" srcOrd="0" destOrd="0"/>
        <dgm:cxn modelId="5" srcId="0" destId="2" srcOrd="1" destOrd="0"/>
      </dgm:cxnLst>
      <dgm:bg/>
      <dgm:whole/>
    </dgm:dataModel>
  </dgm:sampData>
  <dgm:styleData>
    <dgm:dataModel>
      <dgm:ptLst>
        <dgm:pt modelId="0" type="doc"/>
        <dgm:pt modelId="1"/>
        <dgm:pt modelId="2"/>
      </dgm:ptLst>
      <dgm:cxnLst>
        <dgm:cxn modelId="3" srcId="0" destId="1" srcOrd="0" destOrd="0"/>
        <dgm:cxn modelId="4" srcId="0" destId="2" srcOrd="1" destOrd="0"/>
      </dgm:cxnLst>
      <dgm:bg/>
      <dgm:whole/>
    </dgm:dataModel>
  </dgm:styleData>
  <dgm:clrData>
    <dgm:dataModel>
      <dgm:ptLst>
        <dgm:pt modelId="0" type="doc"/>
        <dgm:pt modelId="1"/>
        <dgm:pt modelId="2"/>
      </dgm:ptLst>
      <dgm:cxnLst>
        <dgm:cxn modelId="3" srcId="0" destId="1" srcOrd="0" destOrd="0"/>
        <dgm:cxn modelId="4" srcId="0" destId="2" srcOrd="1" destOrd="0"/>
      </dgm:cxnLst>
      <dgm:bg/>
      <dgm:whole/>
    </dgm:dataModel>
  </dgm:clrData>
  <dgm:layoutNode name="compositeShape">
    <dgm:varLst>
      <dgm:chMax val="2"/>
      <dgm:dir/>
      <dgm:resizeHandles val="exact"/>
    </dgm:varLst>
    <dgm:alg type="composite">
      <dgm:param type="horzAlign" val="ctr"/>
      <dgm:param type="vertAlign" val="mid"/>
      <dgm:param type="ar" val="2.5"/>
    </dgm:alg>
    <dgm:shape xmlns:r="http://schemas.openxmlformats.org/officeDocument/2006/relationships" r:blip="">
      <dgm:adjLst/>
    </dgm:shape>
    <dgm:presOf/>
    <dgm:constrLst>
      <dgm:constr type="primFontSz" for="des" ptType="node" op="equ"/>
      <dgm:constr type="w" for="ch" forName="ribbon" refType="h" refFor="ch" refForName="ribbon" fact="2.5"/>
      <dgm:constr type="h" for="ch" forName="leftArrowText" refType="h" fact="0.49"/>
      <dgm:constr type="ctrY" for="ch" forName="leftArrowText" refType="ctrY" refFor="ch" refForName="ribbon"/>
      <dgm:constr type="ctrYOff" for="ch" forName="leftArrowText" refType="h" refFor="ch" refForName="ribbon" fact="-0.08"/>
      <dgm:constr type="l" for="ch" forName="leftArrowText" refType="w" refFor="ch" refForName="ribbon" fact="0.12"/>
      <dgm:constr type="r" for="ch" forName="leftArrowText" refType="w" refFor="ch" refForName="ribbon" fact="0.45"/>
      <dgm:constr type="h" for="ch" forName="rightArrowText" refType="h" fact="0.49"/>
      <dgm:constr type="ctrY" for="ch" forName="rightArrowText" refType="ctrY" refFor="ch" refForName="ribbon"/>
      <dgm:constr type="ctrYOff" for="ch" forName="rightArrowText" refType="h" refFor="ch" refForName="ribbon" fact="0.08"/>
      <dgm:constr type="l" for="ch" forName="rightArrowText" refType="w" refFor="ch" refForName="ribbon" fact="0.5"/>
      <dgm:constr type="r" for="ch" forName="rightArrowText" refType="w" refFor="ch" refForName="ribbon" fact="0.89"/>
    </dgm:constrLst>
    <dgm:ruleLst/>
    <dgm:choose name="Name0">
      <dgm:if name="Name1" axis="ch" ptType="node" func="cnt" op="gte" val="1">
        <dgm:layoutNode name="ribbon" styleLbl="node1">
          <dgm:alg type="sp"/>
          <dgm:shape xmlns:r="http://schemas.openxmlformats.org/officeDocument/2006/relationships" type="leftRightRibbon" r:blip="">
            <dgm:adjLst/>
          </dgm:shape>
          <dgm:presOf/>
          <dgm:constrLst/>
          <dgm:ruleLst/>
        </dgm:layoutNode>
        <dgm:layoutNode name="leftArrowText" styleLbl="node1">
          <dgm:varLst>
            <dgm:chMax val="0"/>
            <dgm:bulletEnabled val="1"/>
          </dgm:varLst>
          <dgm:alg type="tx">
            <dgm:param type="txAnchorVertCh" val="mid"/>
          </dgm:alg>
          <dgm:shape xmlns:r="http://schemas.openxmlformats.org/officeDocument/2006/relationships" type="rect" r:blip="" hideGeom="1">
            <dgm:adjLst/>
          </dgm:shape>
          <dgm:choose name="Name2">
            <dgm:if name="Name3" func="var" arg="dir" op="equ" val="norm">
              <dgm:presOf axis="ch desOrSelf" ptType="node node" st="1 1" cnt="1 0"/>
            </dgm:if>
            <dgm:else name="Name4">
              <dgm:presOf axis="ch desOrSelf" ptType="node node" st="2 1" cnt="1 0"/>
            </dgm:else>
          </dgm:choose>
          <dgm:constrLst>
            <dgm:constr type="primFontSz" val="65"/>
            <dgm:constr type="tMarg" refType="primFontSz" fact="0.28"/>
            <dgm:constr type="lMarg"/>
            <dgm:constr type="bMarg" refType="primFontSz" fact="0.3"/>
            <dgm:constr type="rMarg"/>
          </dgm:constrLst>
          <dgm:ruleLst>
            <dgm:rule type="primFontSz" val="5" fact="NaN" max="NaN"/>
          </dgm:ruleLst>
        </dgm:layoutNode>
        <dgm:layoutNode name="rightArrowText" styleLbl="node1">
          <dgm:varLst>
            <dgm:chMax val="0"/>
            <dgm:bulletEnabled val="1"/>
          </dgm:varLst>
          <dgm:alg type="tx">
            <dgm:param type="txAnchorVertCh" val="mid"/>
          </dgm:alg>
          <dgm:shape xmlns:r="http://schemas.openxmlformats.org/officeDocument/2006/relationships" type="rect" r:blip="" hideGeom="1">
            <dgm:adjLst/>
          </dgm:shape>
          <dgm:choose name="Name5">
            <dgm:if name="Name6" func="var" arg="dir" op="equ" val="norm">
              <dgm:presOf axis="ch desOrSelf" ptType="node node" st="2 1" cnt="1 0"/>
            </dgm:if>
            <dgm:else name="Name7">
              <dgm:presOf axis="ch desOrSelf" ptType="node node" st="1 1" cnt="1 0"/>
            </dgm:else>
          </dgm:choose>
          <dgm:constrLst>
            <dgm:constr type="primFontSz" val="65"/>
            <dgm:constr type="tMarg" refType="primFontSz" fact="0.28"/>
            <dgm:constr type="lMarg"/>
            <dgm:constr type="bMarg" refType="primFontSz" fact="0.3"/>
            <dgm:constr type="rMarg"/>
          </dgm:constrLst>
          <dgm:ruleLst>
            <dgm:rule type="primFontSz" val="5" fact="NaN" max="NaN"/>
          </dgm:ruleLst>
        </dgm:layoutNode>
      </dgm:if>
      <dgm:else name="Name8"/>
    </dgm:choose>
  </dgm:layoutNode>
</dgm:layoutDef>
</file>

<file path=xl/diagrams/layout2.xml><?xml version="1.0" encoding="utf-8"?>
<dgm:layoutDef xmlns:dgm="http://schemas.openxmlformats.org/drawingml/2006/diagram" xmlns:a="http://schemas.openxmlformats.org/drawingml/2006/main" uniqueId="urn:microsoft.com/office/officeart/2005/8/layout/arrow6">
  <dgm:title val=""/>
  <dgm:desc val=""/>
  <dgm:catLst>
    <dgm:cat type="relationship" pri="4000"/>
    <dgm:cat type="process" pri="29000"/>
  </dgm:catLst>
  <dgm:sampData>
    <dgm:dataModel>
      <dgm:ptLst>
        <dgm:pt modelId="0" type="doc"/>
        <dgm:pt modelId="1">
          <dgm:prSet phldr="1"/>
        </dgm:pt>
        <dgm:pt modelId="2">
          <dgm:prSet phldr="1"/>
        </dgm:pt>
      </dgm:ptLst>
      <dgm:cxnLst>
        <dgm:cxn modelId="4" srcId="0" destId="1" srcOrd="0" destOrd="0"/>
        <dgm:cxn modelId="5" srcId="0" destId="2" srcOrd="1" destOrd="0"/>
      </dgm:cxnLst>
      <dgm:bg/>
      <dgm:whole/>
    </dgm:dataModel>
  </dgm:sampData>
  <dgm:styleData>
    <dgm:dataModel>
      <dgm:ptLst>
        <dgm:pt modelId="0" type="doc"/>
        <dgm:pt modelId="1"/>
        <dgm:pt modelId="2"/>
      </dgm:ptLst>
      <dgm:cxnLst>
        <dgm:cxn modelId="3" srcId="0" destId="1" srcOrd="0" destOrd="0"/>
        <dgm:cxn modelId="4" srcId="0" destId="2" srcOrd="1" destOrd="0"/>
      </dgm:cxnLst>
      <dgm:bg/>
      <dgm:whole/>
    </dgm:dataModel>
  </dgm:styleData>
  <dgm:clrData>
    <dgm:dataModel>
      <dgm:ptLst>
        <dgm:pt modelId="0" type="doc"/>
        <dgm:pt modelId="1"/>
        <dgm:pt modelId="2"/>
      </dgm:ptLst>
      <dgm:cxnLst>
        <dgm:cxn modelId="3" srcId="0" destId="1" srcOrd="0" destOrd="0"/>
        <dgm:cxn modelId="4" srcId="0" destId="2" srcOrd="1" destOrd="0"/>
      </dgm:cxnLst>
      <dgm:bg/>
      <dgm:whole/>
    </dgm:dataModel>
  </dgm:clrData>
  <dgm:layoutNode name="compositeShape">
    <dgm:varLst>
      <dgm:chMax val="2"/>
      <dgm:dir/>
      <dgm:resizeHandles val="exact"/>
    </dgm:varLst>
    <dgm:alg type="composite">
      <dgm:param type="horzAlign" val="ctr"/>
      <dgm:param type="vertAlign" val="mid"/>
      <dgm:param type="ar" val="2.5"/>
    </dgm:alg>
    <dgm:shape xmlns:r="http://schemas.openxmlformats.org/officeDocument/2006/relationships" r:blip="">
      <dgm:adjLst/>
    </dgm:shape>
    <dgm:presOf/>
    <dgm:constrLst>
      <dgm:constr type="primFontSz" for="des" ptType="node" op="equ"/>
      <dgm:constr type="w" for="ch" forName="ribbon" refType="h" refFor="ch" refForName="ribbon" fact="2.5"/>
      <dgm:constr type="h" for="ch" forName="leftArrowText" refType="h" fact="0.49"/>
      <dgm:constr type="ctrY" for="ch" forName="leftArrowText" refType="ctrY" refFor="ch" refForName="ribbon"/>
      <dgm:constr type="ctrYOff" for="ch" forName="leftArrowText" refType="h" refFor="ch" refForName="ribbon" fact="-0.08"/>
      <dgm:constr type="l" for="ch" forName="leftArrowText" refType="w" refFor="ch" refForName="ribbon" fact="0.12"/>
      <dgm:constr type="r" for="ch" forName="leftArrowText" refType="w" refFor="ch" refForName="ribbon" fact="0.45"/>
      <dgm:constr type="h" for="ch" forName="rightArrowText" refType="h" fact="0.49"/>
      <dgm:constr type="ctrY" for="ch" forName="rightArrowText" refType="ctrY" refFor="ch" refForName="ribbon"/>
      <dgm:constr type="ctrYOff" for="ch" forName="rightArrowText" refType="h" refFor="ch" refForName="ribbon" fact="0.08"/>
      <dgm:constr type="l" for="ch" forName="rightArrowText" refType="w" refFor="ch" refForName="ribbon" fact="0.5"/>
      <dgm:constr type="r" for="ch" forName="rightArrowText" refType="w" refFor="ch" refForName="ribbon" fact="0.89"/>
    </dgm:constrLst>
    <dgm:ruleLst/>
    <dgm:choose name="Name0">
      <dgm:if name="Name1" axis="ch" ptType="node" func="cnt" op="gte" val="1">
        <dgm:layoutNode name="ribbon" styleLbl="node1">
          <dgm:alg type="sp"/>
          <dgm:shape xmlns:r="http://schemas.openxmlformats.org/officeDocument/2006/relationships" type="leftRightRibbon" r:blip="">
            <dgm:adjLst/>
          </dgm:shape>
          <dgm:presOf/>
          <dgm:constrLst/>
          <dgm:ruleLst/>
        </dgm:layoutNode>
        <dgm:layoutNode name="leftArrowText" styleLbl="node1">
          <dgm:varLst>
            <dgm:chMax val="0"/>
            <dgm:bulletEnabled val="1"/>
          </dgm:varLst>
          <dgm:alg type="tx">
            <dgm:param type="txAnchorVertCh" val="mid"/>
          </dgm:alg>
          <dgm:shape xmlns:r="http://schemas.openxmlformats.org/officeDocument/2006/relationships" type="rect" r:blip="" hideGeom="1">
            <dgm:adjLst/>
          </dgm:shape>
          <dgm:choose name="Name2">
            <dgm:if name="Name3" func="var" arg="dir" op="equ" val="norm">
              <dgm:presOf axis="ch desOrSelf" ptType="node node" st="1 1" cnt="1 0"/>
            </dgm:if>
            <dgm:else name="Name4">
              <dgm:presOf axis="ch desOrSelf" ptType="node node" st="2 1" cnt="1 0"/>
            </dgm:else>
          </dgm:choose>
          <dgm:constrLst>
            <dgm:constr type="primFontSz" val="65"/>
            <dgm:constr type="tMarg" refType="primFontSz" fact="0.28"/>
            <dgm:constr type="lMarg"/>
            <dgm:constr type="bMarg" refType="primFontSz" fact="0.3"/>
            <dgm:constr type="rMarg"/>
          </dgm:constrLst>
          <dgm:ruleLst>
            <dgm:rule type="primFontSz" val="5" fact="NaN" max="NaN"/>
          </dgm:ruleLst>
        </dgm:layoutNode>
        <dgm:layoutNode name="rightArrowText" styleLbl="node1">
          <dgm:varLst>
            <dgm:chMax val="0"/>
            <dgm:bulletEnabled val="1"/>
          </dgm:varLst>
          <dgm:alg type="tx">
            <dgm:param type="txAnchorVertCh" val="mid"/>
          </dgm:alg>
          <dgm:shape xmlns:r="http://schemas.openxmlformats.org/officeDocument/2006/relationships" type="rect" r:blip="" hideGeom="1">
            <dgm:adjLst/>
          </dgm:shape>
          <dgm:choose name="Name5">
            <dgm:if name="Name6" func="var" arg="dir" op="equ" val="norm">
              <dgm:presOf axis="ch desOrSelf" ptType="node node" st="2 1" cnt="1 0"/>
            </dgm:if>
            <dgm:else name="Name7">
              <dgm:presOf axis="ch desOrSelf" ptType="node node" st="1 1" cnt="1 0"/>
            </dgm:else>
          </dgm:choose>
          <dgm:constrLst>
            <dgm:constr type="primFontSz" val="65"/>
            <dgm:constr type="tMarg" refType="primFontSz" fact="0.28"/>
            <dgm:constr type="lMarg"/>
            <dgm:constr type="bMarg" refType="primFontSz" fact="0.3"/>
            <dgm:constr type="rMarg"/>
          </dgm:constrLst>
          <dgm:ruleLst>
            <dgm:rule type="primFontSz" val="5" fact="NaN" max="NaN"/>
          </dgm:ruleLst>
        </dgm:layoutNode>
      </dgm:if>
      <dgm:else name="Name8"/>
    </dgm:choose>
  </dgm:layoutNode>
</dgm:layoutDef>
</file>

<file path=xl/diagrams/layout3.xml><?xml version="1.0" encoding="utf-8"?>
<dgm:layoutDef xmlns:dgm="http://schemas.openxmlformats.org/drawingml/2006/diagram" xmlns:a="http://schemas.openxmlformats.org/drawingml/2006/main" uniqueId="urn:microsoft.com/office/officeart/2005/8/layout/arrow6">
  <dgm:title val=""/>
  <dgm:desc val=""/>
  <dgm:catLst>
    <dgm:cat type="relationship" pri="4000"/>
    <dgm:cat type="process" pri="29000"/>
  </dgm:catLst>
  <dgm:sampData>
    <dgm:dataModel>
      <dgm:ptLst>
        <dgm:pt modelId="0" type="doc"/>
        <dgm:pt modelId="1">
          <dgm:prSet phldr="1"/>
        </dgm:pt>
        <dgm:pt modelId="2">
          <dgm:prSet phldr="1"/>
        </dgm:pt>
      </dgm:ptLst>
      <dgm:cxnLst>
        <dgm:cxn modelId="4" srcId="0" destId="1" srcOrd="0" destOrd="0"/>
        <dgm:cxn modelId="5" srcId="0" destId="2" srcOrd="1" destOrd="0"/>
      </dgm:cxnLst>
      <dgm:bg/>
      <dgm:whole/>
    </dgm:dataModel>
  </dgm:sampData>
  <dgm:styleData>
    <dgm:dataModel>
      <dgm:ptLst>
        <dgm:pt modelId="0" type="doc"/>
        <dgm:pt modelId="1"/>
        <dgm:pt modelId="2"/>
      </dgm:ptLst>
      <dgm:cxnLst>
        <dgm:cxn modelId="3" srcId="0" destId="1" srcOrd="0" destOrd="0"/>
        <dgm:cxn modelId="4" srcId="0" destId="2" srcOrd="1" destOrd="0"/>
      </dgm:cxnLst>
      <dgm:bg/>
      <dgm:whole/>
    </dgm:dataModel>
  </dgm:styleData>
  <dgm:clrData>
    <dgm:dataModel>
      <dgm:ptLst>
        <dgm:pt modelId="0" type="doc"/>
        <dgm:pt modelId="1"/>
        <dgm:pt modelId="2"/>
      </dgm:ptLst>
      <dgm:cxnLst>
        <dgm:cxn modelId="3" srcId="0" destId="1" srcOrd="0" destOrd="0"/>
        <dgm:cxn modelId="4" srcId="0" destId="2" srcOrd="1" destOrd="0"/>
      </dgm:cxnLst>
      <dgm:bg/>
      <dgm:whole/>
    </dgm:dataModel>
  </dgm:clrData>
  <dgm:layoutNode name="compositeShape">
    <dgm:varLst>
      <dgm:chMax val="2"/>
      <dgm:dir/>
      <dgm:resizeHandles val="exact"/>
    </dgm:varLst>
    <dgm:alg type="composite">
      <dgm:param type="horzAlign" val="ctr"/>
      <dgm:param type="vertAlign" val="mid"/>
      <dgm:param type="ar" val="2.5"/>
    </dgm:alg>
    <dgm:shape xmlns:r="http://schemas.openxmlformats.org/officeDocument/2006/relationships" r:blip="">
      <dgm:adjLst/>
    </dgm:shape>
    <dgm:presOf/>
    <dgm:constrLst>
      <dgm:constr type="primFontSz" for="des" ptType="node" op="equ"/>
      <dgm:constr type="w" for="ch" forName="ribbon" refType="h" refFor="ch" refForName="ribbon" fact="2.5"/>
      <dgm:constr type="h" for="ch" forName="leftArrowText" refType="h" fact="0.49"/>
      <dgm:constr type="ctrY" for="ch" forName="leftArrowText" refType="ctrY" refFor="ch" refForName="ribbon"/>
      <dgm:constr type="ctrYOff" for="ch" forName="leftArrowText" refType="h" refFor="ch" refForName="ribbon" fact="-0.08"/>
      <dgm:constr type="l" for="ch" forName="leftArrowText" refType="w" refFor="ch" refForName="ribbon" fact="0.12"/>
      <dgm:constr type="r" for="ch" forName="leftArrowText" refType="w" refFor="ch" refForName="ribbon" fact="0.45"/>
      <dgm:constr type="h" for="ch" forName="rightArrowText" refType="h" fact="0.49"/>
      <dgm:constr type="ctrY" for="ch" forName="rightArrowText" refType="ctrY" refFor="ch" refForName="ribbon"/>
      <dgm:constr type="ctrYOff" for="ch" forName="rightArrowText" refType="h" refFor="ch" refForName="ribbon" fact="0.08"/>
      <dgm:constr type="l" for="ch" forName="rightArrowText" refType="w" refFor="ch" refForName="ribbon" fact="0.5"/>
      <dgm:constr type="r" for="ch" forName="rightArrowText" refType="w" refFor="ch" refForName="ribbon" fact="0.89"/>
    </dgm:constrLst>
    <dgm:ruleLst/>
    <dgm:choose name="Name0">
      <dgm:if name="Name1" axis="ch" ptType="node" func="cnt" op="gte" val="1">
        <dgm:layoutNode name="ribbon" styleLbl="node1">
          <dgm:alg type="sp"/>
          <dgm:shape xmlns:r="http://schemas.openxmlformats.org/officeDocument/2006/relationships" type="leftRightRibbon" r:blip="">
            <dgm:adjLst/>
          </dgm:shape>
          <dgm:presOf/>
          <dgm:constrLst/>
          <dgm:ruleLst/>
        </dgm:layoutNode>
        <dgm:layoutNode name="leftArrowText" styleLbl="node1">
          <dgm:varLst>
            <dgm:chMax val="0"/>
            <dgm:bulletEnabled val="1"/>
          </dgm:varLst>
          <dgm:alg type="tx">
            <dgm:param type="txAnchorVertCh" val="mid"/>
          </dgm:alg>
          <dgm:shape xmlns:r="http://schemas.openxmlformats.org/officeDocument/2006/relationships" type="rect" r:blip="" hideGeom="1">
            <dgm:adjLst/>
          </dgm:shape>
          <dgm:choose name="Name2">
            <dgm:if name="Name3" func="var" arg="dir" op="equ" val="norm">
              <dgm:presOf axis="ch desOrSelf" ptType="node node" st="1 1" cnt="1 0"/>
            </dgm:if>
            <dgm:else name="Name4">
              <dgm:presOf axis="ch desOrSelf" ptType="node node" st="2 1" cnt="1 0"/>
            </dgm:else>
          </dgm:choose>
          <dgm:constrLst>
            <dgm:constr type="primFontSz" val="65"/>
            <dgm:constr type="tMarg" refType="primFontSz" fact="0.28"/>
            <dgm:constr type="lMarg"/>
            <dgm:constr type="bMarg" refType="primFontSz" fact="0.3"/>
            <dgm:constr type="rMarg"/>
          </dgm:constrLst>
          <dgm:ruleLst>
            <dgm:rule type="primFontSz" val="5" fact="NaN" max="NaN"/>
          </dgm:ruleLst>
        </dgm:layoutNode>
        <dgm:layoutNode name="rightArrowText" styleLbl="node1">
          <dgm:varLst>
            <dgm:chMax val="0"/>
            <dgm:bulletEnabled val="1"/>
          </dgm:varLst>
          <dgm:alg type="tx">
            <dgm:param type="txAnchorVertCh" val="mid"/>
          </dgm:alg>
          <dgm:shape xmlns:r="http://schemas.openxmlformats.org/officeDocument/2006/relationships" type="rect" r:blip="" hideGeom="1">
            <dgm:adjLst/>
          </dgm:shape>
          <dgm:choose name="Name5">
            <dgm:if name="Name6" func="var" arg="dir" op="equ" val="norm">
              <dgm:presOf axis="ch desOrSelf" ptType="node node" st="2 1" cnt="1 0"/>
            </dgm:if>
            <dgm:else name="Name7">
              <dgm:presOf axis="ch desOrSelf" ptType="node node" st="1 1" cnt="1 0"/>
            </dgm:else>
          </dgm:choose>
          <dgm:constrLst>
            <dgm:constr type="primFontSz" val="65"/>
            <dgm:constr type="tMarg" refType="primFontSz" fact="0.28"/>
            <dgm:constr type="lMarg"/>
            <dgm:constr type="bMarg" refType="primFontSz" fact="0.3"/>
            <dgm:constr type="rMarg"/>
          </dgm:constrLst>
          <dgm:ruleLst>
            <dgm:rule type="primFontSz" val="5" fact="NaN" max="NaN"/>
          </dgm:ruleLst>
        </dgm:layoutNode>
      </dgm:if>
      <dgm:else name="Name8"/>
    </dgm:choose>
  </dgm:layoutNode>
</dgm:layoutDef>
</file>

<file path=xl/diagrams/layout4.xml><?xml version="1.0" encoding="utf-8"?>
<dgm:layoutDef xmlns:dgm="http://schemas.openxmlformats.org/drawingml/2006/diagram" xmlns:a="http://schemas.openxmlformats.org/drawingml/2006/main" uniqueId="urn:microsoft.com/office/officeart/2005/8/layout/arrow6">
  <dgm:title val=""/>
  <dgm:desc val=""/>
  <dgm:catLst>
    <dgm:cat type="relationship" pri="4000"/>
    <dgm:cat type="process" pri="29000"/>
  </dgm:catLst>
  <dgm:sampData>
    <dgm:dataModel>
      <dgm:ptLst>
        <dgm:pt modelId="0" type="doc"/>
        <dgm:pt modelId="1">
          <dgm:prSet phldr="1"/>
        </dgm:pt>
        <dgm:pt modelId="2">
          <dgm:prSet phldr="1"/>
        </dgm:pt>
      </dgm:ptLst>
      <dgm:cxnLst>
        <dgm:cxn modelId="4" srcId="0" destId="1" srcOrd="0" destOrd="0"/>
        <dgm:cxn modelId="5" srcId="0" destId="2" srcOrd="1" destOrd="0"/>
      </dgm:cxnLst>
      <dgm:bg/>
      <dgm:whole/>
    </dgm:dataModel>
  </dgm:sampData>
  <dgm:styleData>
    <dgm:dataModel>
      <dgm:ptLst>
        <dgm:pt modelId="0" type="doc"/>
        <dgm:pt modelId="1"/>
        <dgm:pt modelId="2"/>
      </dgm:ptLst>
      <dgm:cxnLst>
        <dgm:cxn modelId="3" srcId="0" destId="1" srcOrd="0" destOrd="0"/>
        <dgm:cxn modelId="4" srcId="0" destId="2" srcOrd="1" destOrd="0"/>
      </dgm:cxnLst>
      <dgm:bg/>
      <dgm:whole/>
    </dgm:dataModel>
  </dgm:styleData>
  <dgm:clrData>
    <dgm:dataModel>
      <dgm:ptLst>
        <dgm:pt modelId="0" type="doc"/>
        <dgm:pt modelId="1"/>
        <dgm:pt modelId="2"/>
      </dgm:ptLst>
      <dgm:cxnLst>
        <dgm:cxn modelId="3" srcId="0" destId="1" srcOrd="0" destOrd="0"/>
        <dgm:cxn modelId="4" srcId="0" destId="2" srcOrd="1" destOrd="0"/>
      </dgm:cxnLst>
      <dgm:bg/>
      <dgm:whole/>
    </dgm:dataModel>
  </dgm:clrData>
  <dgm:layoutNode name="compositeShape">
    <dgm:varLst>
      <dgm:chMax val="2"/>
      <dgm:dir/>
      <dgm:resizeHandles val="exact"/>
    </dgm:varLst>
    <dgm:alg type="composite">
      <dgm:param type="horzAlign" val="ctr"/>
      <dgm:param type="vertAlign" val="mid"/>
      <dgm:param type="ar" val="2.5"/>
    </dgm:alg>
    <dgm:shape xmlns:r="http://schemas.openxmlformats.org/officeDocument/2006/relationships" r:blip="">
      <dgm:adjLst/>
    </dgm:shape>
    <dgm:presOf/>
    <dgm:constrLst>
      <dgm:constr type="primFontSz" for="des" ptType="node" op="equ"/>
      <dgm:constr type="w" for="ch" forName="ribbon" refType="h" refFor="ch" refForName="ribbon" fact="2.5"/>
      <dgm:constr type="h" for="ch" forName="leftArrowText" refType="h" fact="0.49"/>
      <dgm:constr type="ctrY" for="ch" forName="leftArrowText" refType="ctrY" refFor="ch" refForName="ribbon"/>
      <dgm:constr type="ctrYOff" for="ch" forName="leftArrowText" refType="h" refFor="ch" refForName="ribbon" fact="-0.08"/>
      <dgm:constr type="l" for="ch" forName="leftArrowText" refType="w" refFor="ch" refForName="ribbon" fact="0.12"/>
      <dgm:constr type="r" for="ch" forName="leftArrowText" refType="w" refFor="ch" refForName="ribbon" fact="0.45"/>
      <dgm:constr type="h" for="ch" forName="rightArrowText" refType="h" fact="0.49"/>
      <dgm:constr type="ctrY" for="ch" forName="rightArrowText" refType="ctrY" refFor="ch" refForName="ribbon"/>
      <dgm:constr type="ctrYOff" for="ch" forName="rightArrowText" refType="h" refFor="ch" refForName="ribbon" fact="0.08"/>
      <dgm:constr type="l" for="ch" forName="rightArrowText" refType="w" refFor="ch" refForName="ribbon" fact="0.5"/>
      <dgm:constr type="r" for="ch" forName="rightArrowText" refType="w" refFor="ch" refForName="ribbon" fact="0.89"/>
    </dgm:constrLst>
    <dgm:ruleLst/>
    <dgm:choose name="Name0">
      <dgm:if name="Name1" axis="ch" ptType="node" func="cnt" op="gte" val="1">
        <dgm:layoutNode name="ribbon" styleLbl="node1">
          <dgm:alg type="sp"/>
          <dgm:shape xmlns:r="http://schemas.openxmlformats.org/officeDocument/2006/relationships" type="leftRightRibbon" r:blip="">
            <dgm:adjLst/>
          </dgm:shape>
          <dgm:presOf/>
          <dgm:constrLst/>
          <dgm:ruleLst/>
        </dgm:layoutNode>
        <dgm:layoutNode name="leftArrowText" styleLbl="node1">
          <dgm:varLst>
            <dgm:chMax val="0"/>
            <dgm:bulletEnabled val="1"/>
          </dgm:varLst>
          <dgm:alg type="tx">
            <dgm:param type="txAnchorVertCh" val="mid"/>
          </dgm:alg>
          <dgm:shape xmlns:r="http://schemas.openxmlformats.org/officeDocument/2006/relationships" type="rect" r:blip="" hideGeom="1">
            <dgm:adjLst/>
          </dgm:shape>
          <dgm:choose name="Name2">
            <dgm:if name="Name3" func="var" arg="dir" op="equ" val="norm">
              <dgm:presOf axis="ch desOrSelf" ptType="node node" st="1 1" cnt="1 0"/>
            </dgm:if>
            <dgm:else name="Name4">
              <dgm:presOf axis="ch desOrSelf" ptType="node node" st="2 1" cnt="1 0"/>
            </dgm:else>
          </dgm:choose>
          <dgm:constrLst>
            <dgm:constr type="primFontSz" val="65"/>
            <dgm:constr type="tMarg" refType="primFontSz" fact="0.28"/>
            <dgm:constr type="lMarg"/>
            <dgm:constr type="bMarg" refType="primFontSz" fact="0.3"/>
            <dgm:constr type="rMarg"/>
          </dgm:constrLst>
          <dgm:ruleLst>
            <dgm:rule type="primFontSz" val="5" fact="NaN" max="NaN"/>
          </dgm:ruleLst>
        </dgm:layoutNode>
        <dgm:layoutNode name="rightArrowText" styleLbl="node1">
          <dgm:varLst>
            <dgm:chMax val="0"/>
            <dgm:bulletEnabled val="1"/>
          </dgm:varLst>
          <dgm:alg type="tx">
            <dgm:param type="txAnchorVertCh" val="mid"/>
          </dgm:alg>
          <dgm:shape xmlns:r="http://schemas.openxmlformats.org/officeDocument/2006/relationships" type="rect" r:blip="" hideGeom="1">
            <dgm:adjLst/>
          </dgm:shape>
          <dgm:choose name="Name5">
            <dgm:if name="Name6" func="var" arg="dir" op="equ" val="norm">
              <dgm:presOf axis="ch desOrSelf" ptType="node node" st="2 1" cnt="1 0"/>
            </dgm:if>
            <dgm:else name="Name7">
              <dgm:presOf axis="ch desOrSelf" ptType="node node" st="1 1" cnt="1 0"/>
            </dgm:else>
          </dgm:choose>
          <dgm:constrLst>
            <dgm:constr type="primFontSz" val="65"/>
            <dgm:constr type="tMarg" refType="primFontSz" fact="0.28"/>
            <dgm:constr type="lMarg"/>
            <dgm:constr type="bMarg" refType="primFontSz" fact="0.3"/>
            <dgm:constr type="rMarg"/>
          </dgm:constrLst>
          <dgm:ruleLst>
            <dgm:rule type="primFontSz" val="5" fact="NaN" max="NaN"/>
          </dgm:ruleLst>
        </dgm:layoutNode>
      </dgm:if>
      <dgm:else name="Name8"/>
    </dgm:choose>
  </dgm:layoutNode>
</dgm:layoutDef>
</file>

<file path=xl/diagrams/layout5.xml><?xml version="1.0" encoding="utf-8"?>
<dgm:layoutDef xmlns:dgm="http://schemas.openxmlformats.org/drawingml/2006/diagram" xmlns:a="http://schemas.openxmlformats.org/drawingml/2006/main" uniqueId="urn:microsoft.com/office/officeart/2005/8/layout/arrow6">
  <dgm:title val=""/>
  <dgm:desc val=""/>
  <dgm:catLst>
    <dgm:cat type="relationship" pri="4000"/>
    <dgm:cat type="process" pri="29000"/>
  </dgm:catLst>
  <dgm:sampData>
    <dgm:dataModel>
      <dgm:ptLst>
        <dgm:pt modelId="0" type="doc"/>
        <dgm:pt modelId="1">
          <dgm:prSet phldr="1"/>
        </dgm:pt>
        <dgm:pt modelId="2">
          <dgm:prSet phldr="1"/>
        </dgm:pt>
      </dgm:ptLst>
      <dgm:cxnLst>
        <dgm:cxn modelId="4" srcId="0" destId="1" srcOrd="0" destOrd="0"/>
        <dgm:cxn modelId="5" srcId="0" destId="2" srcOrd="1" destOrd="0"/>
      </dgm:cxnLst>
      <dgm:bg/>
      <dgm:whole/>
    </dgm:dataModel>
  </dgm:sampData>
  <dgm:styleData>
    <dgm:dataModel>
      <dgm:ptLst>
        <dgm:pt modelId="0" type="doc"/>
        <dgm:pt modelId="1"/>
        <dgm:pt modelId="2"/>
      </dgm:ptLst>
      <dgm:cxnLst>
        <dgm:cxn modelId="3" srcId="0" destId="1" srcOrd="0" destOrd="0"/>
        <dgm:cxn modelId="4" srcId="0" destId="2" srcOrd="1" destOrd="0"/>
      </dgm:cxnLst>
      <dgm:bg/>
      <dgm:whole/>
    </dgm:dataModel>
  </dgm:styleData>
  <dgm:clrData>
    <dgm:dataModel>
      <dgm:ptLst>
        <dgm:pt modelId="0" type="doc"/>
        <dgm:pt modelId="1"/>
        <dgm:pt modelId="2"/>
      </dgm:ptLst>
      <dgm:cxnLst>
        <dgm:cxn modelId="3" srcId="0" destId="1" srcOrd="0" destOrd="0"/>
        <dgm:cxn modelId="4" srcId="0" destId="2" srcOrd="1" destOrd="0"/>
      </dgm:cxnLst>
      <dgm:bg/>
      <dgm:whole/>
    </dgm:dataModel>
  </dgm:clrData>
  <dgm:layoutNode name="compositeShape">
    <dgm:varLst>
      <dgm:chMax val="2"/>
      <dgm:dir/>
      <dgm:resizeHandles val="exact"/>
    </dgm:varLst>
    <dgm:alg type="composite">
      <dgm:param type="horzAlign" val="ctr"/>
      <dgm:param type="vertAlign" val="mid"/>
      <dgm:param type="ar" val="2.5"/>
    </dgm:alg>
    <dgm:shape xmlns:r="http://schemas.openxmlformats.org/officeDocument/2006/relationships" r:blip="">
      <dgm:adjLst/>
    </dgm:shape>
    <dgm:presOf/>
    <dgm:constrLst>
      <dgm:constr type="primFontSz" for="des" ptType="node" op="equ"/>
      <dgm:constr type="w" for="ch" forName="ribbon" refType="h" refFor="ch" refForName="ribbon" fact="2.5"/>
      <dgm:constr type="h" for="ch" forName="leftArrowText" refType="h" fact="0.49"/>
      <dgm:constr type="ctrY" for="ch" forName="leftArrowText" refType="ctrY" refFor="ch" refForName="ribbon"/>
      <dgm:constr type="ctrYOff" for="ch" forName="leftArrowText" refType="h" refFor="ch" refForName="ribbon" fact="-0.08"/>
      <dgm:constr type="l" for="ch" forName="leftArrowText" refType="w" refFor="ch" refForName="ribbon" fact="0.12"/>
      <dgm:constr type="r" for="ch" forName="leftArrowText" refType="w" refFor="ch" refForName="ribbon" fact="0.45"/>
      <dgm:constr type="h" for="ch" forName="rightArrowText" refType="h" fact="0.49"/>
      <dgm:constr type="ctrY" for="ch" forName="rightArrowText" refType="ctrY" refFor="ch" refForName="ribbon"/>
      <dgm:constr type="ctrYOff" for="ch" forName="rightArrowText" refType="h" refFor="ch" refForName="ribbon" fact="0.08"/>
      <dgm:constr type="l" for="ch" forName="rightArrowText" refType="w" refFor="ch" refForName="ribbon" fact="0.5"/>
      <dgm:constr type="r" for="ch" forName="rightArrowText" refType="w" refFor="ch" refForName="ribbon" fact="0.89"/>
    </dgm:constrLst>
    <dgm:ruleLst/>
    <dgm:choose name="Name0">
      <dgm:if name="Name1" axis="ch" ptType="node" func="cnt" op="gte" val="1">
        <dgm:layoutNode name="ribbon" styleLbl="node1">
          <dgm:alg type="sp"/>
          <dgm:shape xmlns:r="http://schemas.openxmlformats.org/officeDocument/2006/relationships" type="leftRightRibbon" r:blip="">
            <dgm:adjLst/>
          </dgm:shape>
          <dgm:presOf/>
          <dgm:constrLst/>
          <dgm:ruleLst/>
        </dgm:layoutNode>
        <dgm:layoutNode name="leftArrowText" styleLbl="node1">
          <dgm:varLst>
            <dgm:chMax val="0"/>
            <dgm:bulletEnabled val="1"/>
          </dgm:varLst>
          <dgm:alg type="tx">
            <dgm:param type="txAnchorVertCh" val="mid"/>
          </dgm:alg>
          <dgm:shape xmlns:r="http://schemas.openxmlformats.org/officeDocument/2006/relationships" type="rect" r:blip="" hideGeom="1">
            <dgm:adjLst/>
          </dgm:shape>
          <dgm:choose name="Name2">
            <dgm:if name="Name3" func="var" arg="dir" op="equ" val="norm">
              <dgm:presOf axis="ch desOrSelf" ptType="node node" st="1 1" cnt="1 0"/>
            </dgm:if>
            <dgm:else name="Name4">
              <dgm:presOf axis="ch desOrSelf" ptType="node node" st="2 1" cnt="1 0"/>
            </dgm:else>
          </dgm:choose>
          <dgm:constrLst>
            <dgm:constr type="primFontSz" val="65"/>
            <dgm:constr type="tMarg" refType="primFontSz" fact="0.28"/>
            <dgm:constr type="lMarg"/>
            <dgm:constr type="bMarg" refType="primFontSz" fact="0.3"/>
            <dgm:constr type="rMarg"/>
          </dgm:constrLst>
          <dgm:ruleLst>
            <dgm:rule type="primFontSz" val="5" fact="NaN" max="NaN"/>
          </dgm:ruleLst>
        </dgm:layoutNode>
        <dgm:layoutNode name="rightArrowText" styleLbl="node1">
          <dgm:varLst>
            <dgm:chMax val="0"/>
            <dgm:bulletEnabled val="1"/>
          </dgm:varLst>
          <dgm:alg type="tx">
            <dgm:param type="txAnchorVertCh" val="mid"/>
          </dgm:alg>
          <dgm:shape xmlns:r="http://schemas.openxmlformats.org/officeDocument/2006/relationships" type="rect" r:blip="" hideGeom="1">
            <dgm:adjLst/>
          </dgm:shape>
          <dgm:choose name="Name5">
            <dgm:if name="Name6" func="var" arg="dir" op="equ" val="norm">
              <dgm:presOf axis="ch desOrSelf" ptType="node node" st="2 1" cnt="1 0"/>
            </dgm:if>
            <dgm:else name="Name7">
              <dgm:presOf axis="ch desOrSelf" ptType="node node" st="1 1" cnt="1 0"/>
            </dgm:else>
          </dgm:choose>
          <dgm:constrLst>
            <dgm:constr type="primFontSz" val="65"/>
            <dgm:constr type="tMarg" refType="primFontSz" fact="0.28"/>
            <dgm:constr type="lMarg"/>
            <dgm:constr type="bMarg" refType="primFontSz" fact="0.3"/>
            <dgm:constr type="rMarg"/>
          </dgm:constrLst>
          <dgm:ruleLst>
            <dgm:rule type="primFontSz" val="5" fact="NaN" max="NaN"/>
          </dgm:ruleLst>
        </dgm:layoutNode>
      </dgm:if>
      <dgm:else name="Name8"/>
    </dgm:choose>
  </dgm:layoutNode>
</dgm:layoutDef>
</file>

<file path=xl/diagrams/layout6.xml><?xml version="1.0" encoding="utf-8"?>
<dgm:layoutDef xmlns:dgm="http://schemas.openxmlformats.org/drawingml/2006/diagram" xmlns:a="http://schemas.openxmlformats.org/drawingml/2006/main" uniqueId="urn:microsoft.com/office/officeart/2005/8/layout/arrow6">
  <dgm:title val=""/>
  <dgm:desc val=""/>
  <dgm:catLst>
    <dgm:cat type="relationship" pri="4000"/>
    <dgm:cat type="process" pri="29000"/>
  </dgm:catLst>
  <dgm:sampData>
    <dgm:dataModel>
      <dgm:ptLst>
        <dgm:pt modelId="0" type="doc"/>
        <dgm:pt modelId="1">
          <dgm:prSet phldr="1"/>
        </dgm:pt>
        <dgm:pt modelId="2">
          <dgm:prSet phldr="1"/>
        </dgm:pt>
      </dgm:ptLst>
      <dgm:cxnLst>
        <dgm:cxn modelId="4" srcId="0" destId="1" srcOrd="0" destOrd="0"/>
        <dgm:cxn modelId="5" srcId="0" destId="2" srcOrd="1" destOrd="0"/>
      </dgm:cxnLst>
      <dgm:bg/>
      <dgm:whole/>
    </dgm:dataModel>
  </dgm:sampData>
  <dgm:styleData>
    <dgm:dataModel>
      <dgm:ptLst>
        <dgm:pt modelId="0" type="doc"/>
        <dgm:pt modelId="1"/>
        <dgm:pt modelId="2"/>
      </dgm:ptLst>
      <dgm:cxnLst>
        <dgm:cxn modelId="3" srcId="0" destId="1" srcOrd="0" destOrd="0"/>
        <dgm:cxn modelId="4" srcId="0" destId="2" srcOrd="1" destOrd="0"/>
      </dgm:cxnLst>
      <dgm:bg/>
      <dgm:whole/>
    </dgm:dataModel>
  </dgm:styleData>
  <dgm:clrData>
    <dgm:dataModel>
      <dgm:ptLst>
        <dgm:pt modelId="0" type="doc"/>
        <dgm:pt modelId="1"/>
        <dgm:pt modelId="2"/>
      </dgm:ptLst>
      <dgm:cxnLst>
        <dgm:cxn modelId="3" srcId="0" destId="1" srcOrd="0" destOrd="0"/>
        <dgm:cxn modelId="4" srcId="0" destId="2" srcOrd="1" destOrd="0"/>
      </dgm:cxnLst>
      <dgm:bg/>
      <dgm:whole/>
    </dgm:dataModel>
  </dgm:clrData>
  <dgm:layoutNode name="compositeShape">
    <dgm:varLst>
      <dgm:chMax val="2"/>
      <dgm:dir/>
      <dgm:resizeHandles val="exact"/>
    </dgm:varLst>
    <dgm:alg type="composite">
      <dgm:param type="horzAlign" val="ctr"/>
      <dgm:param type="vertAlign" val="mid"/>
      <dgm:param type="ar" val="2.5"/>
    </dgm:alg>
    <dgm:shape xmlns:r="http://schemas.openxmlformats.org/officeDocument/2006/relationships" r:blip="">
      <dgm:adjLst/>
    </dgm:shape>
    <dgm:presOf/>
    <dgm:constrLst>
      <dgm:constr type="primFontSz" for="des" ptType="node" op="equ"/>
      <dgm:constr type="w" for="ch" forName="ribbon" refType="h" refFor="ch" refForName="ribbon" fact="2.5"/>
      <dgm:constr type="h" for="ch" forName="leftArrowText" refType="h" fact="0.49"/>
      <dgm:constr type="ctrY" for="ch" forName="leftArrowText" refType="ctrY" refFor="ch" refForName="ribbon"/>
      <dgm:constr type="ctrYOff" for="ch" forName="leftArrowText" refType="h" refFor="ch" refForName="ribbon" fact="-0.08"/>
      <dgm:constr type="l" for="ch" forName="leftArrowText" refType="w" refFor="ch" refForName="ribbon" fact="0.12"/>
      <dgm:constr type="r" for="ch" forName="leftArrowText" refType="w" refFor="ch" refForName="ribbon" fact="0.45"/>
      <dgm:constr type="h" for="ch" forName="rightArrowText" refType="h" fact="0.49"/>
      <dgm:constr type="ctrY" for="ch" forName="rightArrowText" refType="ctrY" refFor="ch" refForName="ribbon"/>
      <dgm:constr type="ctrYOff" for="ch" forName="rightArrowText" refType="h" refFor="ch" refForName="ribbon" fact="0.08"/>
      <dgm:constr type="l" for="ch" forName="rightArrowText" refType="w" refFor="ch" refForName="ribbon" fact="0.5"/>
      <dgm:constr type="r" for="ch" forName="rightArrowText" refType="w" refFor="ch" refForName="ribbon" fact="0.89"/>
    </dgm:constrLst>
    <dgm:ruleLst/>
    <dgm:choose name="Name0">
      <dgm:if name="Name1" axis="ch" ptType="node" func="cnt" op="gte" val="1">
        <dgm:layoutNode name="ribbon" styleLbl="node1">
          <dgm:alg type="sp"/>
          <dgm:shape xmlns:r="http://schemas.openxmlformats.org/officeDocument/2006/relationships" type="leftRightRibbon" r:blip="">
            <dgm:adjLst/>
          </dgm:shape>
          <dgm:presOf/>
          <dgm:constrLst/>
          <dgm:ruleLst/>
        </dgm:layoutNode>
        <dgm:layoutNode name="leftArrowText" styleLbl="node1">
          <dgm:varLst>
            <dgm:chMax val="0"/>
            <dgm:bulletEnabled val="1"/>
          </dgm:varLst>
          <dgm:alg type="tx">
            <dgm:param type="txAnchorVertCh" val="mid"/>
          </dgm:alg>
          <dgm:shape xmlns:r="http://schemas.openxmlformats.org/officeDocument/2006/relationships" type="rect" r:blip="" hideGeom="1">
            <dgm:adjLst/>
          </dgm:shape>
          <dgm:choose name="Name2">
            <dgm:if name="Name3" func="var" arg="dir" op="equ" val="norm">
              <dgm:presOf axis="ch desOrSelf" ptType="node node" st="1 1" cnt="1 0"/>
            </dgm:if>
            <dgm:else name="Name4">
              <dgm:presOf axis="ch desOrSelf" ptType="node node" st="2 1" cnt="1 0"/>
            </dgm:else>
          </dgm:choose>
          <dgm:constrLst>
            <dgm:constr type="primFontSz" val="65"/>
            <dgm:constr type="tMarg" refType="primFontSz" fact="0.28"/>
            <dgm:constr type="lMarg"/>
            <dgm:constr type="bMarg" refType="primFontSz" fact="0.3"/>
            <dgm:constr type="rMarg"/>
          </dgm:constrLst>
          <dgm:ruleLst>
            <dgm:rule type="primFontSz" val="5" fact="NaN" max="NaN"/>
          </dgm:ruleLst>
        </dgm:layoutNode>
        <dgm:layoutNode name="rightArrowText" styleLbl="node1">
          <dgm:varLst>
            <dgm:chMax val="0"/>
            <dgm:bulletEnabled val="1"/>
          </dgm:varLst>
          <dgm:alg type="tx">
            <dgm:param type="txAnchorVertCh" val="mid"/>
          </dgm:alg>
          <dgm:shape xmlns:r="http://schemas.openxmlformats.org/officeDocument/2006/relationships" type="rect" r:blip="" hideGeom="1">
            <dgm:adjLst/>
          </dgm:shape>
          <dgm:choose name="Name5">
            <dgm:if name="Name6" func="var" arg="dir" op="equ" val="norm">
              <dgm:presOf axis="ch desOrSelf" ptType="node node" st="2 1" cnt="1 0"/>
            </dgm:if>
            <dgm:else name="Name7">
              <dgm:presOf axis="ch desOrSelf" ptType="node node" st="1 1" cnt="1 0"/>
            </dgm:else>
          </dgm:choose>
          <dgm:constrLst>
            <dgm:constr type="primFontSz" val="65"/>
            <dgm:constr type="tMarg" refType="primFontSz" fact="0.28"/>
            <dgm:constr type="lMarg"/>
            <dgm:constr type="bMarg" refType="primFontSz" fact="0.3"/>
            <dgm:constr type="rMarg"/>
          </dgm:constrLst>
          <dgm:ruleLst>
            <dgm:rule type="primFontSz" val="5" fact="NaN" max="NaN"/>
          </dgm:ruleLst>
        </dgm:layoutNode>
      </dgm:if>
      <dgm:else name="Name8"/>
    </dgm:choose>
  </dgm:layoutNode>
</dgm:layoutDef>
</file>

<file path=xl/diagrams/layout7.xml><?xml version="1.0" encoding="utf-8"?>
<dgm:layoutDef xmlns:dgm="http://schemas.openxmlformats.org/drawingml/2006/diagram" xmlns:a="http://schemas.openxmlformats.org/drawingml/2006/main" uniqueId="urn:microsoft.com/office/officeart/2005/8/layout/arrow6">
  <dgm:title val=""/>
  <dgm:desc val=""/>
  <dgm:catLst>
    <dgm:cat type="relationship" pri="4000"/>
    <dgm:cat type="process" pri="29000"/>
  </dgm:catLst>
  <dgm:sampData>
    <dgm:dataModel>
      <dgm:ptLst>
        <dgm:pt modelId="0" type="doc"/>
        <dgm:pt modelId="1">
          <dgm:prSet phldr="1"/>
        </dgm:pt>
        <dgm:pt modelId="2">
          <dgm:prSet phldr="1"/>
        </dgm:pt>
      </dgm:ptLst>
      <dgm:cxnLst>
        <dgm:cxn modelId="4" srcId="0" destId="1" srcOrd="0" destOrd="0"/>
        <dgm:cxn modelId="5" srcId="0" destId="2" srcOrd="1" destOrd="0"/>
      </dgm:cxnLst>
      <dgm:bg/>
      <dgm:whole/>
    </dgm:dataModel>
  </dgm:sampData>
  <dgm:styleData>
    <dgm:dataModel>
      <dgm:ptLst>
        <dgm:pt modelId="0" type="doc"/>
        <dgm:pt modelId="1"/>
        <dgm:pt modelId="2"/>
      </dgm:ptLst>
      <dgm:cxnLst>
        <dgm:cxn modelId="3" srcId="0" destId="1" srcOrd="0" destOrd="0"/>
        <dgm:cxn modelId="4" srcId="0" destId="2" srcOrd="1" destOrd="0"/>
      </dgm:cxnLst>
      <dgm:bg/>
      <dgm:whole/>
    </dgm:dataModel>
  </dgm:styleData>
  <dgm:clrData>
    <dgm:dataModel>
      <dgm:ptLst>
        <dgm:pt modelId="0" type="doc"/>
        <dgm:pt modelId="1"/>
        <dgm:pt modelId="2"/>
      </dgm:ptLst>
      <dgm:cxnLst>
        <dgm:cxn modelId="3" srcId="0" destId="1" srcOrd="0" destOrd="0"/>
        <dgm:cxn modelId="4" srcId="0" destId="2" srcOrd="1" destOrd="0"/>
      </dgm:cxnLst>
      <dgm:bg/>
      <dgm:whole/>
    </dgm:dataModel>
  </dgm:clrData>
  <dgm:layoutNode name="compositeShape">
    <dgm:varLst>
      <dgm:chMax val="2"/>
      <dgm:dir/>
      <dgm:resizeHandles val="exact"/>
    </dgm:varLst>
    <dgm:alg type="composite">
      <dgm:param type="horzAlign" val="ctr"/>
      <dgm:param type="vertAlign" val="mid"/>
      <dgm:param type="ar" val="2.5"/>
    </dgm:alg>
    <dgm:shape xmlns:r="http://schemas.openxmlformats.org/officeDocument/2006/relationships" r:blip="">
      <dgm:adjLst/>
    </dgm:shape>
    <dgm:presOf/>
    <dgm:constrLst>
      <dgm:constr type="primFontSz" for="des" ptType="node" op="equ"/>
      <dgm:constr type="w" for="ch" forName="ribbon" refType="h" refFor="ch" refForName="ribbon" fact="2.5"/>
      <dgm:constr type="h" for="ch" forName="leftArrowText" refType="h" fact="0.49"/>
      <dgm:constr type="ctrY" for="ch" forName="leftArrowText" refType="ctrY" refFor="ch" refForName="ribbon"/>
      <dgm:constr type="ctrYOff" for="ch" forName="leftArrowText" refType="h" refFor="ch" refForName="ribbon" fact="-0.08"/>
      <dgm:constr type="l" for="ch" forName="leftArrowText" refType="w" refFor="ch" refForName="ribbon" fact="0.12"/>
      <dgm:constr type="r" for="ch" forName="leftArrowText" refType="w" refFor="ch" refForName="ribbon" fact="0.45"/>
      <dgm:constr type="h" for="ch" forName="rightArrowText" refType="h" fact="0.49"/>
      <dgm:constr type="ctrY" for="ch" forName="rightArrowText" refType="ctrY" refFor="ch" refForName="ribbon"/>
      <dgm:constr type="ctrYOff" for="ch" forName="rightArrowText" refType="h" refFor="ch" refForName="ribbon" fact="0.08"/>
      <dgm:constr type="l" for="ch" forName="rightArrowText" refType="w" refFor="ch" refForName="ribbon" fact="0.5"/>
      <dgm:constr type="r" for="ch" forName="rightArrowText" refType="w" refFor="ch" refForName="ribbon" fact="0.89"/>
    </dgm:constrLst>
    <dgm:ruleLst/>
    <dgm:choose name="Name0">
      <dgm:if name="Name1" axis="ch" ptType="node" func="cnt" op="gte" val="1">
        <dgm:layoutNode name="ribbon" styleLbl="node1">
          <dgm:alg type="sp"/>
          <dgm:shape xmlns:r="http://schemas.openxmlformats.org/officeDocument/2006/relationships" type="leftRightRibbon" r:blip="">
            <dgm:adjLst/>
          </dgm:shape>
          <dgm:presOf/>
          <dgm:constrLst/>
          <dgm:ruleLst/>
        </dgm:layoutNode>
        <dgm:layoutNode name="leftArrowText" styleLbl="node1">
          <dgm:varLst>
            <dgm:chMax val="0"/>
            <dgm:bulletEnabled val="1"/>
          </dgm:varLst>
          <dgm:alg type="tx">
            <dgm:param type="txAnchorVertCh" val="mid"/>
          </dgm:alg>
          <dgm:shape xmlns:r="http://schemas.openxmlformats.org/officeDocument/2006/relationships" type="rect" r:blip="" hideGeom="1">
            <dgm:adjLst/>
          </dgm:shape>
          <dgm:choose name="Name2">
            <dgm:if name="Name3" func="var" arg="dir" op="equ" val="norm">
              <dgm:presOf axis="ch desOrSelf" ptType="node node" st="1 1" cnt="1 0"/>
            </dgm:if>
            <dgm:else name="Name4">
              <dgm:presOf axis="ch desOrSelf" ptType="node node" st="2 1" cnt="1 0"/>
            </dgm:else>
          </dgm:choose>
          <dgm:constrLst>
            <dgm:constr type="primFontSz" val="65"/>
            <dgm:constr type="tMarg" refType="primFontSz" fact="0.28"/>
            <dgm:constr type="lMarg"/>
            <dgm:constr type="bMarg" refType="primFontSz" fact="0.3"/>
            <dgm:constr type="rMarg"/>
          </dgm:constrLst>
          <dgm:ruleLst>
            <dgm:rule type="primFontSz" val="5" fact="NaN" max="NaN"/>
          </dgm:ruleLst>
        </dgm:layoutNode>
        <dgm:layoutNode name="rightArrowText" styleLbl="node1">
          <dgm:varLst>
            <dgm:chMax val="0"/>
            <dgm:bulletEnabled val="1"/>
          </dgm:varLst>
          <dgm:alg type="tx">
            <dgm:param type="txAnchorVertCh" val="mid"/>
          </dgm:alg>
          <dgm:shape xmlns:r="http://schemas.openxmlformats.org/officeDocument/2006/relationships" type="rect" r:blip="" hideGeom="1">
            <dgm:adjLst/>
          </dgm:shape>
          <dgm:choose name="Name5">
            <dgm:if name="Name6" func="var" arg="dir" op="equ" val="norm">
              <dgm:presOf axis="ch desOrSelf" ptType="node node" st="2 1" cnt="1 0"/>
            </dgm:if>
            <dgm:else name="Name7">
              <dgm:presOf axis="ch desOrSelf" ptType="node node" st="1 1" cnt="1 0"/>
            </dgm:else>
          </dgm:choose>
          <dgm:constrLst>
            <dgm:constr type="primFontSz" val="65"/>
            <dgm:constr type="tMarg" refType="primFontSz" fact="0.28"/>
            <dgm:constr type="lMarg"/>
            <dgm:constr type="bMarg" refType="primFontSz" fact="0.3"/>
            <dgm:constr type="rMarg"/>
          </dgm:constrLst>
          <dgm:ruleLst>
            <dgm:rule type="primFontSz" val="5" fact="NaN" max="NaN"/>
          </dgm:ruleLst>
        </dgm:layoutNode>
      </dgm:if>
      <dgm:else name="Name8"/>
    </dgm:choose>
  </dgm:layoutNode>
</dgm:layoutDef>
</file>

<file path=xl/diagrams/layout8.xml><?xml version="1.0" encoding="utf-8"?>
<dgm:layoutDef xmlns:dgm="http://schemas.openxmlformats.org/drawingml/2006/diagram" xmlns:a="http://schemas.openxmlformats.org/drawingml/2006/main" uniqueId="urn:microsoft.com/office/officeart/2005/8/layout/arrow6">
  <dgm:title val=""/>
  <dgm:desc val=""/>
  <dgm:catLst>
    <dgm:cat type="relationship" pri="4000"/>
    <dgm:cat type="process" pri="29000"/>
  </dgm:catLst>
  <dgm:sampData>
    <dgm:dataModel>
      <dgm:ptLst>
        <dgm:pt modelId="0" type="doc"/>
        <dgm:pt modelId="1">
          <dgm:prSet phldr="1"/>
        </dgm:pt>
        <dgm:pt modelId="2">
          <dgm:prSet phldr="1"/>
        </dgm:pt>
      </dgm:ptLst>
      <dgm:cxnLst>
        <dgm:cxn modelId="4" srcId="0" destId="1" srcOrd="0" destOrd="0"/>
        <dgm:cxn modelId="5" srcId="0" destId="2" srcOrd="1" destOrd="0"/>
      </dgm:cxnLst>
      <dgm:bg/>
      <dgm:whole/>
    </dgm:dataModel>
  </dgm:sampData>
  <dgm:styleData>
    <dgm:dataModel>
      <dgm:ptLst>
        <dgm:pt modelId="0" type="doc"/>
        <dgm:pt modelId="1"/>
        <dgm:pt modelId="2"/>
      </dgm:ptLst>
      <dgm:cxnLst>
        <dgm:cxn modelId="3" srcId="0" destId="1" srcOrd="0" destOrd="0"/>
        <dgm:cxn modelId="4" srcId="0" destId="2" srcOrd="1" destOrd="0"/>
      </dgm:cxnLst>
      <dgm:bg/>
      <dgm:whole/>
    </dgm:dataModel>
  </dgm:styleData>
  <dgm:clrData>
    <dgm:dataModel>
      <dgm:ptLst>
        <dgm:pt modelId="0" type="doc"/>
        <dgm:pt modelId="1"/>
        <dgm:pt modelId="2"/>
      </dgm:ptLst>
      <dgm:cxnLst>
        <dgm:cxn modelId="3" srcId="0" destId="1" srcOrd="0" destOrd="0"/>
        <dgm:cxn modelId="4" srcId="0" destId="2" srcOrd="1" destOrd="0"/>
      </dgm:cxnLst>
      <dgm:bg/>
      <dgm:whole/>
    </dgm:dataModel>
  </dgm:clrData>
  <dgm:layoutNode name="compositeShape">
    <dgm:varLst>
      <dgm:chMax val="2"/>
      <dgm:dir/>
      <dgm:resizeHandles val="exact"/>
    </dgm:varLst>
    <dgm:alg type="composite">
      <dgm:param type="horzAlign" val="ctr"/>
      <dgm:param type="vertAlign" val="mid"/>
      <dgm:param type="ar" val="2.5"/>
    </dgm:alg>
    <dgm:shape xmlns:r="http://schemas.openxmlformats.org/officeDocument/2006/relationships" r:blip="">
      <dgm:adjLst/>
    </dgm:shape>
    <dgm:presOf/>
    <dgm:constrLst>
      <dgm:constr type="primFontSz" for="des" ptType="node" op="equ"/>
      <dgm:constr type="w" for="ch" forName="ribbon" refType="h" refFor="ch" refForName="ribbon" fact="2.5"/>
      <dgm:constr type="h" for="ch" forName="leftArrowText" refType="h" fact="0.49"/>
      <dgm:constr type="ctrY" for="ch" forName="leftArrowText" refType="ctrY" refFor="ch" refForName="ribbon"/>
      <dgm:constr type="ctrYOff" for="ch" forName="leftArrowText" refType="h" refFor="ch" refForName="ribbon" fact="-0.08"/>
      <dgm:constr type="l" for="ch" forName="leftArrowText" refType="w" refFor="ch" refForName="ribbon" fact="0.12"/>
      <dgm:constr type="r" for="ch" forName="leftArrowText" refType="w" refFor="ch" refForName="ribbon" fact="0.45"/>
      <dgm:constr type="h" for="ch" forName="rightArrowText" refType="h" fact="0.49"/>
      <dgm:constr type="ctrY" for="ch" forName="rightArrowText" refType="ctrY" refFor="ch" refForName="ribbon"/>
      <dgm:constr type="ctrYOff" for="ch" forName="rightArrowText" refType="h" refFor="ch" refForName="ribbon" fact="0.08"/>
      <dgm:constr type="l" for="ch" forName="rightArrowText" refType="w" refFor="ch" refForName="ribbon" fact="0.5"/>
      <dgm:constr type="r" for="ch" forName="rightArrowText" refType="w" refFor="ch" refForName="ribbon" fact="0.89"/>
    </dgm:constrLst>
    <dgm:ruleLst/>
    <dgm:choose name="Name0">
      <dgm:if name="Name1" axis="ch" ptType="node" func="cnt" op="gte" val="1">
        <dgm:layoutNode name="ribbon" styleLbl="node1">
          <dgm:alg type="sp"/>
          <dgm:shape xmlns:r="http://schemas.openxmlformats.org/officeDocument/2006/relationships" type="leftRightRibbon" r:blip="">
            <dgm:adjLst/>
          </dgm:shape>
          <dgm:presOf/>
          <dgm:constrLst/>
          <dgm:ruleLst/>
        </dgm:layoutNode>
        <dgm:layoutNode name="leftArrowText" styleLbl="node1">
          <dgm:varLst>
            <dgm:chMax val="0"/>
            <dgm:bulletEnabled val="1"/>
          </dgm:varLst>
          <dgm:alg type="tx">
            <dgm:param type="txAnchorVertCh" val="mid"/>
          </dgm:alg>
          <dgm:shape xmlns:r="http://schemas.openxmlformats.org/officeDocument/2006/relationships" type="rect" r:blip="" hideGeom="1">
            <dgm:adjLst/>
          </dgm:shape>
          <dgm:choose name="Name2">
            <dgm:if name="Name3" func="var" arg="dir" op="equ" val="norm">
              <dgm:presOf axis="ch desOrSelf" ptType="node node" st="1 1" cnt="1 0"/>
            </dgm:if>
            <dgm:else name="Name4">
              <dgm:presOf axis="ch desOrSelf" ptType="node node" st="2 1" cnt="1 0"/>
            </dgm:else>
          </dgm:choose>
          <dgm:constrLst>
            <dgm:constr type="primFontSz" val="65"/>
            <dgm:constr type="tMarg" refType="primFontSz" fact="0.28"/>
            <dgm:constr type="lMarg"/>
            <dgm:constr type="bMarg" refType="primFontSz" fact="0.3"/>
            <dgm:constr type="rMarg"/>
          </dgm:constrLst>
          <dgm:ruleLst>
            <dgm:rule type="primFontSz" val="5" fact="NaN" max="NaN"/>
          </dgm:ruleLst>
        </dgm:layoutNode>
        <dgm:layoutNode name="rightArrowText" styleLbl="node1">
          <dgm:varLst>
            <dgm:chMax val="0"/>
            <dgm:bulletEnabled val="1"/>
          </dgm:varLst>
          <dgm:alg type="tx">
            <dgm:param type="txAnchorVertCh" val="mid"/>
          </dgm:alg>
          <dgm:shape xmlns:r="http://schemas.openxmlformats.org/officeDocument/2006/relationships" type="rect" r:blip="" hideGeom="1">
            <dgm:adjLst/>
          </dgm:shape>
          <dgm:choose name="Name5">
            <dgm:if name="Name6" func="var" arg="dir" op="equ" val="norm">
              <dgm:presOf axis="ch desOrSelf" ptType="node node" st="2 1" cnt="1 0"/>
            </dgm:if>
            <dgm:else name="Name7">
              <dgm:presOf axis="ch desOrSelf" ptType="node node" st="1 1" cnt="1 0"/>
            </dgm:else>
          </dgm:choose>
          <dgm:constrLst>
            <dgm:constr type="primFontSz" val="65"/>
            <dgm:constr type="tMarg" refType="primFontSz" fact="0.28"/>
            <dgm:constr type="lMarg"/>
            <dgm:constr type="bMarg" refType="primFontSz" fact="0.3"/>
            <dgm:constr type="rMarg"/>
          </dgm:constrLst>
          <dgm:ruleLst>
            <dgm:rule type="primFontSz" val="5" fact="NaN" max="NaN"/>
          </dgm:ruleLst>
        </dgm:layoutNode>
      </dgm:if>
      <dgm:else name="Name8"/>
    </dgm:choose>
  </dgm:layoutNode>
</dgm:layoutDef>
</file>

<file path=xl/diagrams/layout9.xml><?xml version="1.0" encoding="utf-8"?>
<dgm:layoutDef xmlns:dgm="http://schemas.openxmlformats.org/drawingml/2006/diagram" xmlns:a="http://schemas.openxmlformats.org/drawingml/2006/main" uniqueId="urn:microsoft.com/office/officeart/2005/8/layout/arrow6">
  <dgm:title val=""/>
  <dgm:desc val=""/>
  <dgm:catLst>
    <dgm:cat type="relationship" pri="4000"/>
    <dgm:cat type="process" pri="29000"/>
  </dgm:catLst>
  <dgm:sampData>
    <dgm:dataModel>
      <dgm:ptLst>
        <dgm:pt modelId="0" type="doc"/>
        <dgm:pt modelId="1">
          <dgm:prSet phldr="1"/>
        </dgm:pt>
        <dgm:pt modelId="2">
          <dgm:prSet phldr="1"/>
        </dgm:pt>
      </dgm:ptLst>
      <dgm:cxnLst>
        <dgm:cxn modelId="4" srcId="0" destId="1" srcOrd="0" destOrd="0"/>
        <dgm:cxn modelId="5" srcId="0" destId="2" srcOrd="1" destOrd="0"/>
      </dgm:cxnLst>
      <dgm:bg/>
      <dgm:whole/>
    </dgm:dataModel>
  </dgm:sampData>
  <dgm:styleData>
    <dgm:dataModel>
      <dgm:ptLst>
        <dgm:pt modelId="0" type="doc"/>
        <dgm:pt modelId="1"/>
        <dgm:pt modelId="2"/>
      </dgm:ptLst>
      <dgm:cxnLst>
        <dgm:cxn modelId="3" srcId="0" destId="1" srcOrd="0" destOrd="0"/>
        <dgm:cxn modelId="4" srcId="0" destId="2" srcOrd="1" destOrd="0"/>
      </dgm:cxnLst>
      <dgm:bg/>
      <dgm:whole/>
    </dgm:dataModel>
  </dgm:styleData>
  <dgm:clrData>
    <dgm:dataModel>
      <dgm:ptLst>
        <dgm:pt modelId="0" type="doc"/>
        <dgm:pt modelId="1"/>
        <dgm:pt modelId="2"/>
      </dgm:ptLst>
      <dgm:cxnLst>
        <dgm:cxn modelId="3" srcId="0" destId="1" srcOrd="0" destOrd="0"/>
        <dgm:cxn modelId="4" srcId="0" destId="2" srcOrd="1" destOrd="0"/>
      </dgm:cxnLst>
      <dgm:bg/>
      <dgm:whole/>
    </dgm:dataModel>
  </dgm:clrData>
  <dgm:layoutNode name="compositeShape">
    <dgm:varLst>
      <dgm:chMax val="2"/>
      <dgm:dir/>
      <dgm:resizeHandles val="exact"/>
    </dgm:varLst>
    <dgm:alg type="composite">
      <dgm:param type="horzAlign" val="ctr"/>
      <dgm:param type="vertAlign" val="mid"/>
      <dgm:param type="ar" val="2.5"/>
    </dgm:alg>
    <dgm:shape xmlns:r="http://schemas.openxmlformats.org/officeDocument/2006/relationships" r:blip="">
      <dgm:adjLst/>
    </dgm:shape>
    <dgm:presOf/>
    <dgm:constrLst>
      <dgm:constr type="primFontSz" for="des" ptType="node" op="equ"/>
      <dgm:constr type="w" for="ch" forName="ribbon" refType="h" refFor="ch" refForName="ribbon" fact="2.5"/>
      <dgm:constr type="h" for="ch" forName="leftArrowText" refType="h" fact="0.49"/>
      <dgm:constr type="ctrY" for="ch" forName="leftArrowText" refType="ctrY" refFor="ch" refForName="ribbon"/>
      <dgm:constr type="ctrYOff" for="ch" forName="leftArrowText" refType="h" refFor="ch" refForName="ribbon" fact="-0.08"/>
      <dgm:constr type="l" for="ch" forName="leftArrowText" refType="w" refFor="ch" refForName="ribbon" fact="0.12"/>
      <dgm:constr type="r" for="ch" forName="leftArrowText" refType="w" refFor="ch" refForName="ribbon" fact="0.45"/>
      <dgm:constr type="h" for="ch" forName="rightArrowText" refType="h" fact="0.49"/>
      <dgm:constr type="ctrY" for="ch" forName="rightArrowText" refType="ctrY" refFor="ch" refForName="ribbon"/>
      <dgm:constr type="ctrYOff" for="ch" forName="rightArrowText" refType="h" refFor="ch" refForName="ribbon" fact="0.08"/>
      <dgm:constr type="l" for="ch" forName="rightArrowText" refType="w" refFor="ch" refForName="ribbon" fact="0.5"/>
      <dgm:constr type="r" for="ch" forName="rightArrowText" refType="w" refFor="ch" refForName="ribbon" fact="0.89"/>
    </dgm:constrLst>
    <dgm:ruleLst/>
    <dgm:choose name="Name0">
      <dgm:if name="Name1" axis="ch" ptType="node" func="cnt" op="gte" val="1">
        <dgm:layoutNode name="ribbon" styleLbl="node1">
          <dgm:alg type="sp"/>
          <dgm:shape xmlns:r="http://schemas.openxmlformats.org/officeDocument/2006/relationships" type="leftRightRibbon" r:blip="">
            <dgm:adjLst/>
          </dgm:shape>
          <dgm:presOf/>
          <dgm:constrLst/>
          <dgm:ruleLst/>
        </dgm:layoutNode>
        <dgm:layoutNode name="leftArrowText" styleLbl="node1">
          <dgm:varLst>
            <dgm:chMax val="0"/>
            <dgm:bulletEnabled val="1"/>
          </dgm:varLst>
          <dgm:alg type="tx">
            <dgm:param type="txAnchorVertCh" val="mid"/>
          </dgm:alg>
          <dgm:shape xmlns:r="http://schemas.openxmlformats.org/officeDocument/2006/relationships" type="rect" r:blip="" hideGeom="1">
            <dgm:adjLst/>
          </dgm:shape>
          <dgm:choose name="Name2">
            <dgm:if name="Name3" func="var" arg="dir" op="equ" val="norm">
              <dgm:presOf axis="ch desOrSelf" ptType="node node" st="1 1" cnt="1 0"/>
            </dgm:if>
            <dgm:else name="Name4">
              <dgm:presOf axis="ch desOrSelf" ptType="node node" st="2 1" cnt="1 0"/>
            </dgm:else>
          </dgm:choose>
          <dgm:constrLst>
            <dgm:constr type="primFontSz" val="65"/>
            <dgm:constr type="tMarg" refType="primFontSz" fact="0.28"/>
            <dgm:constr type="lMarg"/>
            <dgm:constr type="bMarg" refType="primFontSz" fact="0.3"/>
            <dgm:constr type="rMarg"/>
          </dgm:constrLst>
          <dgm:ruleLst>
            <dgm:rule type="primFontSz" val="5" fact="NaN" max="NaN"/>
          </dgm:ruleLst>
        </dgm:layoutNode>
        <dgm:layoutNode name="rightArrowText" styleLbl="node1">
          <dgm:varLst>
            <dgm:chMax val="0"/>
            <dgm:bulletEnabled val="1"/>
          </dgm:varLst>
          <dgm:alg type="tx">
            <dgm:param type="txAnchorVertCh" val="mid"/>
          </dgm:alg>
          <dgm:shape xmlns:r="http://schemas.openxmlformats.org/officeDocument/2006/relationships" type="rect" r:blip="" hideGeom="1">
            <dgm:adjLst/>
          </dgm:shape>
          <dgm:choose name="Name5">
            <dgm:if name="Name6" func="var" arg="dir" op="equ" val="norm">
              <dgm:presOf axis="ch desOrSelf" ptType="node node" st="2 1" cnt="1 0"/>
            </dgm:if>
            <dgm:else name="Name7">
              <dgm:presOf axis="ch desOrSelf" ptType="node node" st="1 1" cnt="1 0"/>
            </dgm:else>
          </dgm:choose>
          <dgm:constrLst>
            <dgm:constr type="primFontSz" val="65"/>
            <dgm:constr type="tMarg" refType="primFontSz" fact="0.28"/>
            <dgm:constr type="lMarg"/>
            <dgm:constr type="bMarg" refType="primFontSz" fact="0.3"/>
            <dgm:constr type="rMarg"/>
          </dgm:constrLst>
          <dgm:ruleLst>
            <dgm:rule type="primFontSz" val="5" fact="NaN" max="NaN"/>
          </dgm:ruleLst>
        </dgm:layoutNode>
      </dgm:if>
      <dgm:else name="Name8"/>
    </dgm:choose>
  </dgm:layoutNode>
</dgm:layoutDef>
</file>

<file path=xl/diagrams/quickStyle1.xml><?xml version="1.0" encoding="utf-8"?>
<dgm:styleDef xmlns:dgm="http://schemas.openxmlformats.org/drawingml/2006/diagram" xmlns:a="http://schemas.openxmlformats.org/drawingml/2006/main" uniqueId="urn:microsoft.com/office/officeart/2005/8/quickstyle/simple1">
  <dgm:title val=""/>
  <dgm:desc val=""/>
  <dgm:catLst>
    <dgm:cat type="simple" pri="101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iagrams/quickStyle2.xml><?xml version="1.0" encoding="utf-8"?>
<dgm:styleDef xmlns:dgm="http://schemas.openxmlformats.org/drawingml/2006/diagram" xmlns:a="http://schemas.openxmlformats.org/drawingml/2006/main" uniqueId="urn:microsoft.com/office/officeart/2005/8/quickstyle/simple1">
  <dgm:title val=""/>
  <dgm:desc val=""/>
  <dgm:catLst>
    <dgm:cat type="simple" pri="101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iagrams/quickStyle3.xml><?xml version="1.0" encoding="utf-8"?>
<dgm:styleDef xmlns:dgm="http://schemas.openxmlformats.org/drawingml/2006/diagram" xmlns:a="http://schemas.openxmlformats.org/drawingml/2006/main" uniqueId="urn:microsoft.com/office/officeart/2005/8/quickstyle/simple1">
  <dgm:title val=""/>
  <dgm:desc val=""/>
  <dgm:catLst>
    <dgm:cat type="simple" pri="101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iagrams/quickStyle4.xml><?xml version="1.0" encoding="utf-8"?>
<dgm:styleDef xmlns:dgm="http://schemas.openxmlformats.org/drawingml/2006/diagram" xmlns:a="http://schemas.openxmlformats.org/drawingml/2006/main" uniqueId="urn:microsoft.com/office/officeart/2005/8/quickstyle/simple1">
  <dgm:title val=""/>
  <dgm:desc val=""/>
  <dgm:catLst>
    <dgm:cat type="simple" pri="101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iagrams/quickStyle5.xml><?xml version="1.0" encoding="utf-8"?>
<dgm:styleDef xmlns:dgm="http://schemas.openxmlformats.org/drawingml/2006/diagram" xmlns:a="http://schemas.openxmlformats.org/drawingml/2006/main" uniqueId="urn:microsoft.com/office/officeart/2005/8/quickstyle/simple1">
  <dgm:title val=""/>
  <dgm:desc val=""/>
  <dgm:catLst>
    <dgm:cat type="simple" pri="101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iagrams/quickStyle6.xml><?xml version="1.0" encoding="utf-8"?>
<dgm:styleDef xmlns:dgm="http://schemas.openxmlformats.org/drawingml/2006/diagram" xmlns:a="http://schemas.openxmlformats.org/drawingml/2006/main" uniqueId="urn:microsoft.com/office/officeart/2005/8/quickstyle/simple1">
  <dgm:title val=""/>
  <dgm:desc val=""/>
  <dgm:catLst>
    <dgm:cat type="simple" pri="101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iagrams/quickStyle7.xml><?xml version="1.0" encoding="utf-8"?>
<dgm:styleDef xmlns:dgm="http://schemas.openxmlformats.org/drawingml/2006/diagram" xmlns:a="http://schemas.openxmlformats.org/drawingml/2006/main" uniqueId="urn:microsoft.com/office/officeart/2005/8/quickstyle/simple1">
  <dgm:title val=""/>
  <dgm:desc val=""/>
  <dgm:catLst>
    <dgm:cat type="simple" pri="101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iagrams/quickStyle8.xml><?xml version="1.0" encoding="utf-8"?>
<dgm:styleDef xmlns:dgm="http://schemas.openxmlformats.org/drawingml/2006/diagram" xmlns:a="http://schemas.openxmlformats.org/drawingml/2006/main" uniqueId="urn:microsoft.com/office/officeart/2005/8/quickstyle/simple1">
  <dgm:title val=""/>
  <dgm:desc val=""/>
  <dgm:catLst>
    <dgm:cat type="simple" pri="101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iagrams/quickStyle9.xml><?xml version="1.0" encoding="utf-8"?>
<dgm:styleDef xmlns:dgm="http://schemas.openxmlformats.org/drawingml/2006/diagram" xmlns:a="http://schemas.openxmlformats.org/drawingml/2006/main" uniqueId="urn:microsoft.com/office/officeart/2005/8/quickstyle/simple1">
  <dgm:title val=""/>
  <dgm:desc val=""/>
  <dgm:catLst>
    <dgm:cat type="simple" pri="101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diagramLayout" Target="../diagrams/layout1.xml"/><Relationship Id="rId2" Type="http://schemas.openxmlformats.org/officeDocument/2006/relationships/diagramData" Target="../diagrams/data1.xml"/><Relationship Id="rId1" Type="http://schemas.openxmlformats.org/officeDocument/2006/relationships/hyperlink" Target="#CONTENIDO!A1"/><Relationship Id="rId6" Type="http://schemas.microsoft.com/office/2007/relationships/diagramDrawing" Target="../diagrams/drawing1.xml"/><Relationship Id="rId5" Type="http://schemas.openxmlformats.org/officeDocument/2006/relationships/diagramColors" Target="../diagrams/colors1.xml"/><Relationship Id="rId4" Type="http://schemas.openxmlformats.org/officeDocument/2006/relationships/diagramQuickStyle" Target="../diagrams/quickStyle1.xml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diagramLayout" Target="../diagrams/layout9.xml"/><Relationship Id="rId2" Type="http://schemas.openxmlformats.org/officeDocument/2006/relationships/diagramData" Target="../diagrams/data9.xml"/><Relationship Id="rId1" Type="http://schemas.openxmlformats.org/officeDocument/2006/relationships/hyperlink" Target="#CONTENIDO!A1"/><Relationship Id="rId6" Type="http://schemas.microsoft.com/office/2007/relationships/diagramDrawing" Target="../diagrams/drawing9.xml"/><Relationship Id="rId5" Type="http://schemas.openxmlformats.org/officeDocument/2006/relationships/diagramColors" Target="../diagrams/colors9.xml"/><Relationship Id="rId4" Type="http://schemas.openxmlformats.org/officeDocument/2006/relationships/diagramQuickStyle" Target="../diagrams/quickStyle9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diagramData" Target="../diagrams/data2.xml"/><Relationship Id="rId7" Type="http://schemas.microsoft.com/office/2007/relationships/diagramDrawing" Target="../diagrams/drawing2.xml"/><Relationship Id="rId2" Type="http://schemas.openxmlformats.org/officeDocument/2006/relationships/hyperlink" Target="#CONTENIDO!A1"/><Relationship Id="rId1" Type="http://schemas.openxmlformats.org/officeDocument/2006/relationships/chart" Target="../charts/chart1.xml"/><Relationship Id="rId6" Type="http://schemas.openxmlformats.org/officeDocument/2006/relationships/diagramColors" Target="../diagrams/colors2.xml"/><Relationship Id="rId5" Type="http://schemas.openxmlformats.org/officeDocument/2006/relationships/diagramQuickStyle" Target="../diagrams/quickStyle2.xml"/><Relationship Id="rId4" Type="http://schemas.openxmlformats.org/officeDocument/2006/relationships/diagramLayout" Target="../diagrams/layou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diagramLayout" Target="../diagrams/layout3.xml"/><Relationship Id="rId2" Type="http://schemas.openxmlformats.org/officeDocument/2006/relationships/diagramData" Target="../diagrams/data3.xml"/><Relationship Id="rId1" Type="http://schemas.openxmlformats.org/officeDocument/2006/relationships/hyperlink" Target="#CONTENIDO!A1"/><Relationship Id="rId6" Type="http://schemas.microsoft.com/office/2007/relationships/diagramDrawing" Target="../diagrams/drawing3.xml"/><Relationship Id="rId5" Type="http://schemas.openxmlformats.org/officeDocument/2006/relationships/diagramColors" Target="../diagrams/colors3.xml"/><Relationship Id="rId4" Type="http://schemas.openxmlformats.org/officeDocument/2006/relationships/diagramQuickStyle" Target="../diagrams/quickStyle3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diagramLayout" Target="../diagrams/layout4.xml"/><Relationship Id="rId2" Type="http://schemas.openxmlformats.org/officeDocument/2006/relationships/diagramData" Target="../diagrams/data4.xml"/><Relationship Id="rId1" Type="http://schemas.openxmlformats.org/officeDocument/2006/relationships/hyperlink" Target="#CONTENIDO!A1"/><Relationship Id="rId6" Type="http://schemas.microsoft.com/office/2007/relationships/diagramDrawing" Target="../diagrams/drawing4.xml"/><Relationship Id="rId5" Type="http://schemas.openxmlformats.org/officeDocument/2006/relationships/diagramColors" Target="../diagrams/colors4.xml"/><Relationship Id="rId4" Type="http://schemas.openxmlformats.org/officeDocument/2006/relationships/diagramQuickStyle" Target="../diagrams/quickStyle4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diagramLayout" Target="../diagrams/layout5.xml"/><Relationship Id="rId2" Type="http://schemas.openxmlformats.org/officeDocument/2006/relationships/diagramData" Target="../diagrams/data5.xml"/><Relationship Id="rId1" Type="http://schemas.openxmlformats.org/officeDocument/2006/relationships/hyperlink" Target="#CONTENIDO!A1"/><Relationship Id="rId6" Type="http://schemas.microsoft.com/office/2007/relationships/diagramDrawing" Target="../diagrams/drawing5.xml"/><Relationship Id="rId5" Type="http://schemas.openxmlformats.org/officeDocument/2006/relationships/diagramColors" Target="../diagrams/colors5.xml"/><Relationship Id="rId4" Type="http://schemas.openxmlformats.org/officeDocument/2006/relationships/diagramQuickStyle" Target="../diagrams/quickStyle5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diagramLayout" Target="../diagrams/layout6.xml"/><Relationship Id="rId2" Type="http://schemas.openxmlformats.org/officeDocument/2006/relationships/diagramData" Target="../diagrams/data6.xml"/><Relationship Id="rId1" Type="http://schemas.openxmlformats.org/officeDocument/2006/relationships/hyperlink" Target="#CONTENIDO!A1"/><Relationship Id="rId6" Type="http://schemas.microsoft.com/office/2007/relationships/diagramDrawing" Target="../diagrams/drawing6.xml"/><Relationship Id="rId5" Type="http://schemas.openxmlformats.org/officeDocument/2006/relationships/diagramColors" Target="../diagrams/colors6.xml"/><Relationship Id="rId4" Type="http://schemas.openxmlformats.org/officeDocument/2006/relationships/diagramQuickStyle" Target="../diagrams/quickStyle6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diagramLayout" Target="../diagrams/layout7.xml"/><Relationship Id="rId2" Type="http://schemas.openxmlformats.org/officeDocument/2006/relationships/diagramData" Target="../diagrams/data7.xml"/><Relationship Id="rId1" Type="http://schemas.openxmlformats.org/officeDocument/2006/relationships/hyperlink" Target="#CONTENIDO!A1"/><Relationship Id="rId6" Type="http://schemas.microsoft.com/office/2007/relationships/diagramDrawing" Target="../diagrams/drawing7.xml"/><Relationship Id="rId5" Type="http://schemas.openxmlformats.org/officeDocument/2006/relationships/diagramColors" Target="../diagrams/colors7.xml"/><Relationship Id="rId4" Type="http://schemas.openxmlformats.org/officeDocument/2006/relationships/diagramQuickStyle" Target="../diagrams/quickStyle7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diagramLayout" Target="../diagrams/layout8.xml"/><Relationship Id="rId2" Type="http://schemas.openxmlformats.org/officeDocument/2006/relationships/diagramData" Target="../diagrams/data8.xml"/><Relationship Id="rId1" Type="http://schemas.openxmlformats.org/officeDocument/2006/relationships/hyperlink" Target="#CONTENIDO!A1"/><Relationship Id="rId6" Type="http://schemas.microsoft.com/office/2007/relationships/diagramDrawing" Target="../diagrams/drawing8.xml"/><Relationship Id="rId5" Type="http://schemas.openxmlformats.org/officeDocument/2006/relationships/diagramColors" Target="../diagrams/colors8.xml"/><Relationship Id="rId4" Type="http://schemas.openxmlformats.org/officeDocument/2006/relationships/diagramQuickStyle" Target="../diagrams/quickStyle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581026</xdr:colOff>
      <xdr:row>2</xdr:row>
      <xdr:rowOff>0</xdr:rowOff>
    </xdr:from>
    <xdr:to>
      <xdr:col>6</xdr:col>
      <xdr:colOff>600075</xdr:colOff>
      <xdr:row>6</xdr:row>
      <xdr:rowOff>85725</xdr:rowOff>
    </xdr:to>
    <xdr:graphicFrame macro="">
      <xdr:nvGraphicFramePr>
        <xdr:cNvPr id="2" name="Diagram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2" r:lo="rId3" r:qs="rId4" r:cs="rId5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238125</xdr:colOff>
      <xdr:row>1</xdr:row>
      <xdr:rowOff>142875</xdr:rowOff>
    </xdr:from>
    <xdr:to>
      <xdr:col>8</xdr:col>
      <xdr:colOff>257174</xdr:colOff>
      <xdr:row>7</xdr:row>
      <xdr:rowOff>28575</xdr:rowOff>
    </xdr:to>
    <xdr:graphicFrame macro="">
      <xdr:nvGraphicFramePr>
        <xdr:cNvPr id="3" name="Diagrama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2" r:lo="rId3" r:qs="rId4" r:cs="rId5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142875</xdr:colOff>
      <xdr:row>1</xdr:row>
      <xdr:rowOff>171450</xdr:rowOff>
    </xdr:from>
    <xdr:to>
      <xdr:col>14</xdr:col>
      <xdr:colOff>200025</xdr:colOff>
      <xdr:row>16</xdr:row>
      <xdr:rowOff>514350</xdr:rowOff>
    </xdr:to>
    <xdr:graphicFrame macro="">
      <xdr:nvGraphicFramePr>
        <xdr:cNvPr id="2" name="3 Gráfic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613833</xdr:colOff>
      <xdr:row>1</xdr:row>
      <xdr:rowOff>74084</xdr:rowOff>
    </xdr:from>
    <xdr:to>
      <xdr:col>16</xdr:col>
      <xdr:colOff>632882</xdr:colOff>
      <xdr:row>4</xdr:row>
      <xdr:rowOff>166159</xdr:rowOff>
    </xdr:to>
    <xdr:graphicFrame macro="">
      <xdr:nvGraphicFramePr>
        <xdr:cNvPr id="3" name="Diagrama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3" r:lo="rId4" r:qs="rId5" r:cs="rId6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571498</xdr:colOff>
      <xdr:row>0</xdr:row>
      <xdr:rowOff>104775</xdr:rowOff>
    </xdr:from>
    <xdr:to>
      <xdr:col>17</xdr:col>
      <xdr:colOff>190500</xdr:colOff>
      <xdr:row>22</xdr:row>
      <xdr:rowOff>95250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577453</xdr:colOff>
      <xdr:row>22</xdr:row>
      <xdr:rowOff>119061</xdr:rowOff>
    </xdr:from>
    <xdr:to>
      <xdr:col>17</xdr:col>
      <xdr:colOff>238125</xdr:colOff>
      <xdr:row>49</xdr:row>
      <xdr:rowOff>11905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4</xdr:row>
      <xdr:rowOff>0</xdr:rowOff>
    </xdr:from>
    <xdr:to>
      <xdr:col>19</xdr:col>
      <xdr:colOff>742949</xdr:colOff>
      <xdr:row>8</xdr:row>
      <xdr:rowOff>142875</xdr:rowOff>
    </xdr:to>
    <xdr:graphicFrame macro="">
      <xdr:nvGraphicFramePr>
        <xdr:cNvPr id="2" name="Diagram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2" r:lo="rId3" r:qs="rId4" r:cs="rId5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228600</xdr:colOff>
      <xdr:row>1</xdr:row>
      <xdr:rowOff>190500</xdr:rowOff>
    </xdr:from>
    <xdr:to>
      <xdr:col>11</xdr:col>
      <xdr:colOff>247649</xdr:colOff>
      <xdr:row>7</xdr:row>
      <xdr:rowOff>85725</xdr:rowOff>
    </xdr:to>
    <xdr:graphicFrame macro="">
      <xdr:nvGraphicFramePr>
        <xdr:cNvPr id="2" name="Diagram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2" r:lo="rId3" r:qs="rId4" r:cs="rId5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219075</xdr:colOff>
      <xdr:row>3</xdr:row>
      <xdr:rowOff>76200</xdr:rowOff>
    </xdr:from>
    <xdr:to>
      <xdr:col>9</xdr:col>
      <xdr:colOff>238124</xdr:colOff>
      <xdr:row>8</xdr:row>
      <xdr:rowOff>171450</xdr:rowOff>
    </xdr:to>
    <xdr:graphicFrame macro="">
      <xdr:nvGraphicFramePr>
        <xdr:cNvPr id="3" name="Diagrama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2" r:lo="rId3" r:qs="rId4" r:cs="rId5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40</xdr:col>
      <xdr:colOff>104775</xdr:colOff>
      <xdr:row>2</xdr:row>
      <xdr:rowOff>171450</xdr:rowOff>
    </xdr:from>
    <xdr:to>
      <xdr:col>42</xdr:col>
      <xdr:colOff>123824</xdr:colOff>
      <xdr:row>5</xdr:row>
      <xdr:rowOff>190500</xdr:rowOff>
    </xdr:to>
    <xdr:graphicFrame macro="">
      <xdr:nvGraphicFramePr>
        <xdr:cNvPr id="2" name="Diagram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2" r:lo="rId3" r:qs="rId4" r:cs="rId5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200025</xdr:colOff>
      <xdr:row>2</xdr:row>
      <xdr:rowOff>171450</xdr:rowOff>
    </xdr:from>
    <xdr:to>
      <xdr:col>12</xdr:col>
      <xdr:colOff>219074</xdr:colOff>
      <xdr:row>7</xdr:row>
      <xdr:rowOff>133350</xdr:rowOff>
    </xdr:to>
    <xdr:graphicFrame macro="">
      <xdr:nvGraphicFramePr>
        <xdr:cNvPr id="2" name="Diagram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2" r:lo="rId3" r:qs="rId4" r:cs="rId5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142875</xdr:colOff>
      <xdr:row>3</xdr:row>
      <xdr:rowOff>28575</xdr:rowOff>
    </xdr:from>
    <xdr:to>
      <xdr:col>13</xdr:col>
      <xdr:colOff>161924</xdr:colOff>
      <xdr:row>4</xdr:row>
      <xdr:rowOff>904875</xdr:rowOff>
    </xdr:to>
    <xdr:graphicFrame macro="">
      <xdr:nvGraphicFramePr>
        <xdr:cNvPr id="2" name="Diagram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2" r:lo="rId3" r:qs="rId4" r:cs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D16"/>
  <sheetViews>
    <sheetView tabSelected="1" workbookViewId="0">
      <selection activeCell="D16" sqref="D16"/>
    </sheetView>
  </sheetViews>
  <sheetFormatPr baseColWidth="10" defaultRowHeight="15" x14ac:dyDescent="0.25"/>
  <cols>
    <col min="1" max="3" width="11.42578125" style="1"/>
    <col min="4" max="4" width="121.85546875" style="1" customWidth="1"/>
    <col min="5" max="259" width="11.42578125" style="1"/>
    <col min="260" max="260" width="121.85546875" style="1" customWidth="1"/>
    <col min="261" max="515" width="11.42578125" style="1"/>
    <col min="516" max="516" width="121.85546875" style="1" customWidth="1"/>
    <col min="517" max="771" width="11.42578125" style="1"/>
    <col min="772" max="772" width="121.85546875" style="1" customWidth="1"/>
    <col min="773" max="1027" width="11.42578125" style="1"/>
    <col min="1028" max="1028" width="121.85546875" style="1" customWidth="1"/>
    <col min="1029" max="1283" width="11.42578125" style="1"/>
    <col min="1284" max="1284" width="121.85546875" style="1" customWidth="1"/>
    <col min="1285" max="1539" width="11.42578125" style="1"/>
    <col min="1540" max="1540" width="121.85546875" style="1" customWidth="1"/>
    <col min="1541" max="1795" width="11.42578125" style="1"/>
    <col min="1796" max="1796" width="121.85546875" style="1" customWidth="1"/>
    <col min="1797" max="2051" width="11.42578125" style="1"/>
    <col min="2052" max="2052" width="121.85546875" style="1" customWidth="1"/>
    <col min="2053" max="2307" width="11.42578125" style="1"/>
    <col min="2308" max="2308" width="121.85546875" style="1" customWidth="1"/>
    <col min="2309" max="2563" width="11.42578125" style="1"/>
    <col min="2564" max="2564" width="121.85546875" style="1" customWidth="1"/>
    <col min="2565" max="2819" width="11.42578125" style="1"/>
    <col min="2820" max="2820" width="121.85546875" style="1" customWidth="1"/>
    <col min="2821" max="3075" width="11.42578125" style="1"/>
    <col min="3076" max="3076" width="121.85546875" style="1" customWidth="1"/>
    <col min="3077" max="3331" width="11.42578125" style="1"/>
    <col min="3332" max="3332" width="121.85546875" style="1" customWidth="1"/>
    <col min="3333" max="3587" width="11.42578125" style="1"/>
    <col min="3588" max="3588" width="121.85546875" style="1" customWidth="1"/>
    <col min="3589" max="3843" width="11.42578125" style="1"/>
    <col min="3844" max="3844" width="121.85546875" style="1" customWidth="1"/>
    <col min="3845" max="4099" width="11.42578125" style="1"/>
    <col min="4100" max="4100" width="121.85546875" style="1" customWidth="1"/>
    <col min="4101" max="4355" width="11.42578125" style="1"/>
    <col min="4356" max="4356" width="121.85546875" style="1" customWidth="1"/>
    <col min="4357" max="4611" width="11.42578125" style="1"/>
    <col min="4612" max="4612" width="121.85546875" style="1" customWidth="1"/>
    <col min="4613" max="4867" width="11.42578125" style="1"/>
    <col min="4868" max="4868" width="121.85546875" style="1" customWidth="1"/>
    <col min="4869" max="5123" width="11.42578125" style="1"/>
    <col min="5124" max="5124" width="121.85546875" style="1" customWidth="1"/>
    <col min="5125" max="5379" width="11.42578125" style="1"/>
    <col min="5380" max="5380" width="121.85546875" style="1" customWidth="1"/>
    <col min="5381" max="5635" width="11.42578125" style="1"/>
    <col min="5636" max="5636" width="121.85546875" style="1" customWidth="1"/>
    <col min="5637" max="5891" width="11.42578125" style="1"/>
    <col min="5892" max="5892" width="121.85546875" style="1" customWidth="1"/>
    <col min="5893" max="6147" width="11.42578125" style="1"/>
    <col min="6148" max="6148" width="121.85546875" style="1" customWidth="1"/>
    <col min="6149" max="6403" width="11.42578125" style="1"/>
    <col min="6404" max="6404" width="121.85546875" style="1" customWidth="1"/>
    <col min="6405" max="6659" width="11.42578125" style="1"/>
    <col min="6660" max="6660" width="121.85546875" style="1" customWidth="1"/>
    <col min="6661" max="6915" width="11.42578125" style="1"/>
    <col min="6916" max="6916" width="121.85546875" style="1" customWidth="1"/>
    <col min="6917" max="7171" width="11.42578125" style="1"/>
    <col min="7172" max="7172" width="121.85546875" style="1" customWidth="1"/>
    <col min="7173" max="7427" width="11.42578125" style="1"/>
    <col min="7428" max="7428" width="121.85546875" style="1" customWidth="1"/>
    <col min="7429" max="7683" width="11.42578125" style="1"/>
    <col min="7684" max="7684" width="121.85546875" style="1" customWidth="1"/>
    <col min="7685" max="7939" width="11.42578125" style="1"/>
    <col min="7940" max="7940" width="121.85546875" style="1" customWidth="1"/>
    <col min="7941" max="8195" width="11.42578125" style="1"/>
    <col min="8196" max="8196" width="121.85546875" style="1" customWidth="1"/>
    <col min="8197" max="8451" width="11.42578125" style="1"/>
    <col min="8452" max="8452" width="121.85546875" style="1" customWidth="1"/>
    <col min="8453" max="8707" width="11.42578125" style="1"/>
    <col min="8708" max="8708" width="121.85546875" style="1" customWidth="1"/>
    <col min="8709" max="8963" width="11.42578125" style="1"/>
    <col min="8964" max="8964" width="121.85546875" style="1" customWidth="1"/>
    <col min="8965" max="9219" width="11.42578125" style="1"/>
    <col min="9220" max="9220" width="121.85546875" style="1" customWidth="1"/>
    <col min="9221" max="9475" width="11.42578125" style="1"/>
    <col min="9476" max="9476" width="121.85546875" style="1" customWidth="1"/>
    <col min="9477" max="9731" width="11.42578125" style="1"/>
    <col min="9732" max="9732" width="121.85546875" style="1" customWidth="1"/>
    <col min="9733" max="9987" width="11.42578125" style="1"/>
    <col min="9988" max="9988" width="121.85546875" style="1" customWidth="1"/>
    <col min="9989" max="10243" width="11.42578125" style="1"/>
    <col min="10244" max="10244" width="121.85546875" style="1" customWidth="1"/>
    <col min="10245" max="10499" width="11.42578125" style="1"/>
    <col min="10500" max="10500" width="121.85546875" style="1" customWidth="1"/>
    <col min="10501" max="10755" width="11.42578125" style="1"/>
    <col min="10756" max="10756" width="121.85546875" style="1" customWidth="1"/>
    <col min="10757" max="11011" width="11.42578125" style="1"/>
    <col min="11012" max="11012" width="121.85546875" style="1" customWidth="1"/>
    <col min="11013" max="11267" width="11.42578125" style="1"/>
    <col min="11268" max="11268" width="121.85546875" style="1" customWidth="1"/>
    <col min="11269" max="11523" width="11.42578125" style="1"/>
    <col min="11524" max="11524" width="121.85546875" style="1" customWidth="1"/>
    <col min="11525" max="11779" width="11.42578125" style="1"/>
    <col min="11780" max="11780" width="121.85546875" style="1" customWidth="1"/>
    <col min="11781" max="12035" width="11.42578125" style="1"/>
    <col min="12036" max="12036" width="121.85546875" style="1" customWidth="1"/>
    <col min="12037" max="12291" width="11.42578125" style="1"/>
    <col min="12292" max="12292" width="121.85546875" style="1" customWidth="1"/>
    <col min="12293" max="12547" width="11.42578125" style="1"/>
    <col min="12548" max="12548" width="121.85546875" style="1" customWidth="1"/>
    <col min="12549" max="12803" width="11.42578125" style="1"/>
    <col min="12804" max="12804" width="121.85546875" style="1" customWidth="1"/>
    <col min="12805" max="13059" width="11.42578125" style="1"/>
    <col min="13060" max="13060" width="121.85546875" style="1" customWidth="1"/>
    <col min="13061" max="13315" width="11.42578125" style="1"/>
    <col min="13316" max="13316" width="121.85546875" style="1" customWidth="1"/>
    <col min="13317" max="13571" width="11.42578125" style="1"/>
    <col min="13572" max="13572" width="121.85546875" style="1" customWidth="1"/>
    <col min="13573" max="13827" width="11.42578125" style="1"/>
    <col min="13828" max="13828" width="121.85546875" style="1" customWidth="1"/>
    <col min="13829" max="14083" width="11.42578125" style="1"/>
    <col min="14084" max="14084" width="121.85546875" style="1" customWidth="1"/>
    <col min="14085" max="14339" width="11.42578125" style="1"/>
    <col min="14340" max="14340" width="121.85546875" style="1" customWidth="1"/>
    <col min="14341" max="14595" width="11.42578125" style="1"/>
    <col min="14596" max="14596" width="121.85546875" style="1" customWidth="1"/>
    <col min="14597" max="14851" width="11.42578125" style="1"/>
    <col min="14852" max="14852" width="121.85546875" style="1" customWidth="1"/>
    <col min="14853" max="15107" width="11.42578125" style="1"/>
    <col min="15108" max="15108" width="121.85546875" style="1" customWidth="1"/>
    <col min="15109" max="15363" width="11.42578125" style="1"/>
    <col min="15364" max="15364" width="121.85546875" style="1" customWidth="1"/>
    <col min="15365" max="15619" width="11.42578125" style="1"/>
    <col min="15620" max="15620" width="121.85546875" style="1" customWidth="1"/>
    <col min="15621" max="15875" width="11.42578125" style="1"/>
    <col min="15876" max="15876" width="121.85546875" style="1" customWidth="1"/>
    <col min="15877" max="16131" width="11.42578125" style="1"/>
    <col min="16132" max="16132" width="121.85546875" style="1" customWidth="1"/>
    <col min="16133" max="16384" width="11.42578125" style="1"/>
  </cols>
  <sheetData>
    <row r="2" spans="3:4" ht="15.75" thickBot="1" x14ac:dyDescent="0.3"/>
    <row r="3" spans="3:4" ht="24" thickBot="1" x14ac:dyDescent="0.4">
      <c r="C3" s="144" t="s">
        <v>465</v>
      </c>
      <c r="D3" s="145"/>
    </row>
    <row r="4" spans="3:4" ht="15.75" thickBot="1" x14ac:dyDescent="0.3"/>
    <row r="5" spans="3:4" ht="24" thickBot="1" x14ac:dyDescent="0.4">
      <c r="C5" s="146" t="s">
        <v>476</v>
      </c>
      <c r="D5" s="147"/>
    </row>
    <row r="6" spans="3:4" ht="15.75" thickBot="1" x14ac:dyDescent="0.3"/>
    <row r="7" spans="3:4" ht="24" thickBot="1" x14ac:dyDescent="0.4">
      <c r="C7" s="138" t="s">
        <v>466</v>
      </c>
      <c r="D7" s="138" t="s">
        <v>467</v>
      </c>
    </row>
    <row r="8" spans="3:4" ht="20.25" x14ac:dyDescent="0.3">
      <c r="C8" s="139">
        <v>2</v>
      </c>
      <c r="D8" s="140" t="s">
        <v>468</v>
      </c>
    </row>
    <row r="9" spans="3:4" ht="20.25" x14ac:dyDescent="0.3">
      <c r="C9" s="136">
        <v>3</v>
      </c>
      <c r="D9" s="141" t="s">
        <v>469</v>
      </c>
    </row>
    <row r="10" spans="3:4" ht="20.25" x14ac:dyDescent="0.3">
      <c r="C10" s="136">
        <v>5</v>
      </c>
      <c r="D10" s="141" t="s">
        <v>470</v>
      </c>
    </row>
    <row r="11" spans="3:4" ht="20.25" x14ac:dyDescent="0.3">
      <c r="C11" s="136">
        <v>6</v>
      </c>
      <c r="D11" s="141" t="s">
        <v>471</v>
      </c>
    </row>
    <row r="12" spans="3:4" ht="20.25" x14ac:dyDescent="0.3">
      <c r="C12" s="136">
        <v>7</v>
      </c>
      <c r="D12" s="141" t="s">
        <v>407</v>
      </c>
    </row>
    <row r="13" spans="3:4" ht="20.25" x14ac:dyDescent="0.3">
      <c r="C13" s="136">
        <v>8</v>
      </c>
      <c r="D13" s="141" t="s">
        <v>472</v>
      </c>
    </row>
    <row r="14" spans="3:4" ht="20.25" x14ac:dyDescent="0.3">
      <c r="C14" s="136">
        <v>9</v>
      </c>
      <c r="D14" s="141" t="s">
        <v>473</v>
      </c>
    </row>
    <row r="15" spans="3:4" ht="20.25" x14ac:dyDescent="0.3">
      <c r="C15" s="136">
        <v>10</v>
      </c>
      <c r="D15" s="141" t="s">
        <v>474</v>
      </c>
    </row>
    <row r="16" spans="3:4" ht="21" thickBot="1" x14ac:dyDescent="0.35">
      <c r="C16" s="137">
        <v>11</v>
      </c>
      <c r="D16" s="142" t="s">
        <v>475</v>
      </c>
    </row>
  </sheetData>
  <mergeCells count="2">
    <mergeCell ref="C3:D3"/>
    <mergeCell ref="C5:D5"/>
  </mergeCells>
  <hyperlinks>
    <hyperlink ref="D9" location="COBERTURA!A1" display="COBERTURA"/>
    <hyperlink ref="D10" location="'PAX REGULAR NACIONAL'!A1" display="EMPRESAS DE TRANSPORTE AEREO PASAJEROS NACIONAL REGULAR "/>
    <hyperlink ref="D11" location="'Carga Nacional'!A1" display="EMPRESAS DE TRANSPORTE AEREO CARGA NACIONAL"/>
    <hyperlink ref="D12" location="'Comercial Regional'!A1" display="EMPRESAS DE TRANSPORTE AEREO COMERCIAL REGIONAL"/>
    <hyperlink ref="D13" location="AEROTAXIS!A1" display="EMPRESAS DE TRANSPORTE AEREO- AEROTAXIS"/>
    <hyperlink ref="D14" location="'Trabajos Aereo Espacial'!A1" display="TRABAJOS AEREOS ESPECIALES"/>
    <hyperlink ref="D15" location="'AVIACION AGRICOLA'!A1" display="TRABAJOS AEREOS ESPECIALES - AVIACION AGRICOLA"/>
    <hyperlink ref="D16" location="'ESPECIAL DE CARGA'!A1" display="ESPECIAL DE CARGA"/>
    <hyperlink ref="D8" location="'EMPRESAS POR TIPO DE AERONAVE'!A1" display="RELACION EMPRESA - TIPO DE AERONAVE"/>
  </hyperlink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40"/>
  <sheetViews>
    <sheetView workbookViewId="0">
      <selection activeCell="F33" sqref="F33"/>
    </sheetView>
  </sheetViews>
  <sheetFormatPr baseColWidth="10" defaultRowHeight="15" x14ac:dyDescent="0.25"/>
  <cols>
    <col min="2" max="2" width="27.85546875" bestFit="1" customWidth="1"/>
    <col min="6" max="6" width="17" customWidth="1"/>
  </cols>
  <sheetData>
    <row r="2" spans="2:11" ht="15.75" thickBot="1" x14ac:dyDescent="0.3"/>
    <row r="3" spans="2:11" x14ac:dyDescent="0.25">
      <c r="B3" s="187" t="s">
        <v>436</v>
      </c>
      <c r="C3" s="188"/>
      <c r="D3" s="188"/>
      <c r="E3" s="188"/>
      <c r="F3" s="188"/>
      <c r="G3" s="188"/>
      <c r="H3" s="188"/>
      <c r="I3" s="188"/>
      <c r="J3" s="188"/>
      <c r="K3" s="189"/>
    </row>
    <row r="4" spans="2:11" ht="15.75" thickBot="1" x14ac:dyDescent="0.3">
      <c r="B4" s="184" t="s">
        <v>397</v>
      </c>
      <c r="C4" s="185"/>
      <c r="D4" s="185"/>
      <c r="E4" s="185"/>
      <c r="F4" s="185"/>
      <c r="G4" s="185"/>
      <c r="H4" s="185"/>
      <c r="I4" s="185"/>
      <c r="J4" s="185"/>
      <c r="K4" s="186"/>
    </row>
    <row r="5" spans="2:11" ht="74.25" customHeight="1" thickBot="1" x14ac:dyDescent="0.3">
      <c r="B5" s="75" t="s">
        <v>377</v>
      </c>
      <c r="C5" s="75" t="s">
        <v>439</v>
      </c>
      <c r="D5" s="75" t="s">
        <v>437</v>
      </c>
      <c r="E5" s="72" t="s">
        <v>173</v>
      </c>
      <c r="F5" s="72" t="s">
        <v>440</v>
      </c>
      <c r="G5" s="72" t="s">
        <v>169</v>
      </c>
      <c r="H5" s="75" t="s">
        <v>158</v>
      </c>
      <c r="I5" s="72" t="s">
        <v>441</v>
      </c>
      <c r="J5" s="75" t="s">
        <v>139</v>
      </c>
      <c r="K5" s="75" t="s">
        <v>438</v>
      </c>
    </row>
    <row r="6" spans="2:11" ht="15.75" thickBot="1" x14ac:dyDescent="0.3">
      <c r="B6" s="76" t="s">
        <v>379</v>
      </c>
      <c r="C6" s="76" t="s">
        <v>163</v>
      </c>
      <c r="D6" s="76" t="s">
        <v>159</v>
      </c>
      <c r="E6" s="76" t="s">
        <v>174</v>
      </c>
      <c r="F6" s="76" t="s">
        <v>102</v>
      </c>
      <c r="G6" s="76" t="s">
        <v>137</v>
      </c>
      <c r="H6" s="76" t="s">
        <v>161</v>
      </c>
      <c r="I6" s="76" t="s">
        <v>141</v>
      </c>
      <c r="J6" s="76" t="s">
        <v>142</v>
      </c>
      <c r="K6" s="76" t="s">
        <v>155</v>
      </c>
    </row>
    <row r="7" spans="2:11" x14ac:dyDescent="0.25">
      <c r="B7" s="48" t="s">
        <v>380</v>
      </c>
      <c r="C7" s="77">
        <v>191586.5</v>
      </c>
      <c r="D7" s="77">
        <v>439354.5</v>
      </c>
      <c r="E7" s="77">
        <v>0</v>
      </c>
      <c r="F7" s="77">
        <v>309686.5</v>
      </c>
      <c r="G7" s="77">
        <v>194408</v>
      </c>
      <c r="H7" s="77">
        <v>1022653</v>
      </c>
      <c r="I7" s="77">
        <v>200783.75</v>
      </c>
      <c r="J7" s="77">
        <v>276604</v>
      </c>
      <c r="K7" s="84">
        <v>271836.5</v>
      </c>
    </row>
    <row r="8" spans="2:11" x14ac:dyDescent="0.25">
      <c r="B8" s="50" t="s">
        <v>381</v>
      </c>
      <c r="C8" s="78">
        <v>4039.5</v>
      </c>
      <c r="D8" s="78">
        <v>218914.5</v>
      </c>
      <c r="E8" s="78">
        <v>40</v>
      </c>
      <c r="F8" s="78">
        <v>29209.388888888891</v>
      </c>
      <c r="G8" s="78">
        <v>8372</v>
      </c>
      <c r="H8" s="78">
        <v>307663</v>
      </c>
      <c r="I8" s="78">
        <v>9240.625</v>
      </c>
      <c r="J8" s="78">
        <v>7824</v>
      </c>
      <c r="K8" s="85">
        <v>194903</v>
      </c>
    </row>
    <row r="9" spans="2:11" x14ac:dyDescent="0.25">
      <c r="B9" s="50" t="s">
        <v>382</v>
      </c>
      <c r="C9" s="78">
        <v>0</v>
      </c>
      <c r="D9" s="78">
        <v>22860</v>
      </c>
      <c r="E9" s="78">
        <v>0</v>
      </c>
      <c r="F9" s="78">
        <v>985.88888888888891</v>
      </c>
      <c r="G9" s="78">
        <v>194</v>
      </c>
      <c r="H9" s="78">
        <v>63072</v>
      </c>
      <c r="I9" s="78">
        <v>283.625</v>
      </c>
      <c r="J9" s="78">
        <v>4044</v>
      </c>
      <c r="K9" s="85">
        <v>0</v>
      </c>
    </row>
    <row r="10" spans="2:11" x14ac:dyDescent="0.25">
      <c r="B10" s="50" t="s">
        <v>383</v>
      </c>
      <c r="C10" s="78">
        <v>167793.5</v>
      </c>
      <c r="D10" s="78">
        <v>309479.5</v>
      </c>
      <c r="E10" s="78">
        <v>4048</v>
      </c>
      <c r="F10" s="78">
        <v>284362.16666666669</v>
      </c>
      <c r="G10" s="78">
        <v>274902</v>
      </c>
      <c r="H10" s="78">
        <v>276558</v>
      </c>
      <c r="I10" s="78">
        <v>222985.5</v>
      </c>
      <c r="J10" s="78">
        <v>118794</v>
      </c>
      <c r="K10" s="85">
        <v>377057</v>
      </c>
    </row>
    <row r="11" spans="2:11" x14ac:dyDescent="0.25">
      <c r="B11" s="50" t="s">
        <v>384</v>
      </c>
      <c r="C11" s="78">
        <v>0</v>
      </c>
      <c r="D11" s="78">
        <v>0</v>
      </c>
      <c r="E11" s="78">
        <v>0</v>
      </c>
      <c r="F11" s="78">
        <v>0</v>
      </c>
      <c r="G11" s="78">
        <v>0</v>
      </c>
      <c r="H11" s="78">
        <v>0</v>
      </c>
      <c r="I11" s="78">
        <v>0</v>
      </c>
      <c r="J11" s="78">
        <v>0</v>
      </c>
      <c r="K11" s="85">
        <v>0</v>
      </c>
    </row>
    <row r="12" spans="2:11" x14ac:dyDescent="0.25">
      <c r="B12" s="50" t="s">
        <v>385</v>
      </c>
      <c r="C12" s="78">
        <v>245625.5</v>
      </c>
      <c r="D12" s="78">
        <v>578227.5</v>
      </c>
      <c r="E12" s="78">
        <v>1861</v>
      </c>
      <c r="F12" s="78">
        <v>230570.72222222222</v>
      </c>
      <c r="G12" s="78">
        <v>34573</v>
      </c>
      <c r="H12" s="78">
        <v>990667</v>
      </c>
      <c r="I12" s="78">
        <v>127972.125</v>
      </c>
      <c r="J12" s="78">
        <v>172500</v>
      </c>
      <c r="K12" s="85">
        <v>518533.5</v>
      </c>
    </row>
    <row r="13" spans="2:11" x14ac:dyDescent="0.25">
      <c r="B13" s="50" t="s">
        <v>386</v>
      </c>
      <c r="C13" s="78">
        <v>100000</v>
      </c>
      <c r="D13" s="78">
        <v>63302</v>
      </c>
      <c r="E13" s="78">
        <v>0</v>
      </c>
      <c r="F13" s="78">
        <v>46490.833333333336</v>
      </c>
      <c r="G13" s="78">
        <v>0</v>
      </c>
      <c r="H13" s="78">
        <v>299852</v>
      </c>
      <c r="I13" s="78">
        <v>29853.875</v>
      </c>
      <c r="J13" s="78">
        <v>185640</v>
      </c>
      <c r="K13" s="85">
        <v>145250</v>
      </c>
    </row>
    <row r="14" spans="2:11" ht="15.75" thickBot="1" x14ac:dyDescent="0.3">
      <c r="B14" s="51" t="s">
        <v>387</v>
      </c>
      <c r="C14" s="79">
        <v>47790.5</v>
      </c>
      <c r="D14" s="79">
        <v>940817.5</v>
      </c>
      <c r="E14" s="79">
        <v>0</v>
      </c>
      <c r="F14" s="79">
        <v>2027</v>
      </c>
      <c r="G14" s="79">
        <v>0</v>
      </c>
      <c r="H14" s="79">
        <v>1591003</v>
      </c>
      <c r="I14" s="79">
        <v>21250</v>
      </c>
      <c r="J14" s="79">
        <v>0</v>
      </c>
      <c r="K14" s="86">
        <v>132869.5</v>
      </c>
    </row>
    <row r="15" spans="2:11" ht="15.75" thickBot="1" x14ac:dyDescent="0.3">
      <c r="B15" s="52" t="s">
        <v>388</v>
      </c>
      <c r="C15" s="80">
        <f>SUM(C7:C14)</f>
        <v>756835.5</v>
      </c>
      <c r="D15" s="80">
        <f t="shared" ref="D15:K15" si="0">SUM(D7:D14)</f>
        <v>2572955.5</v>
      </c>
      <c r="E15" s="80">
        <f t="shared" si="0"/>
        <v>5949</v>
      </c>
      <c r="F15" s="80">
        <f t="shared" si="0"/>
        <v>903332.50000000012</v>
      </c>
      <c r="G15" s="80">
        <f t="shared" si="0"/>
        <v>512449</v>
      </c>
      <c r="H15" s="80">
        <f t="shared" si="0"/>
        <v>4551468</v>
      </c>
      <c r="I15" s="80">
        <f t="shared" si="0"/>
        <v>612369.5</v>
      </c>
      <c r="J15" s="80">
        <f t="shared" si="0"/>
        <v>765406</v>
      </c>
      <c r="K15" s="80">
        <f t="shared" si="0"/>
        <v>1640449.5</v>
      </c>
    </row>
    <row r="16" spans="2:11" x14ac:dyDescent="0.25">
      <c r="B16" s="54" t="s">
        <v>389</v>
      </c>
      <c r="C16" s="81">
        <v>47790.5</v>
      </c>
      <c r="D16" s="81">
        <v>940817.5</v>
      </c>
      <c r="E16" s="81">
        <v>0</v>
      </c>
      <c r="F16" s="81">
        <v>2027</v>
      </c>
      <c r="G16" s="81">
        <v>0</v>
      </c>
      <c r="H16" s="81">
        <v>1591003</v>
      </c>
      <c r="I16" s="81">
        <v>21250</v>
      </c>
      <c r="J16" s="81">
        <v>0</v>
      </c>
      <c r="K16" s="88">
        <v>132869.5</v>
      </c>
    </row>
    <row r="17" spans="2:11" x14ac:dyDescent="0.25">
      <c r="B17" s="50" t="s">
        <v>390</v>
      </c>
      <c r="C17" s="78">
        <v>44144</v>
      </c>
      <c r="D17" s="78">
        <v>561016</v>
      </c>
      <c r="E17" s="78">
        <v>15354</v>
      </c>
      <c r="F17" s="78">
        <v>339810.05555555556</v>
      </c>
      <c r="G17" s="78">
        <v>120210</v>
      </c>
      <c r="H17" s="78">
        <v>406188</v>
      </c>
      <c r="I17" s="78">
        <v>190164</v>
      </c>
      <c r="J17" s="78">
        <v>111190</v>
      </c>
      <c r="K17" s="85">
        <v>1003845.5</v>
      </c>
    </row>
    <row r="18" spans="2:11" ht="15.75" thickBot="1" x14ac:dyDescent="0.3">
      <c r="B18" s="51" t="s">
        <v>391</v>
      </c>
      <c r="C18" s="79">
        <v>0</v>
      </c>
      <c r="D18" s="79">
        <v>0</v>
      </c>
      <c r="E18" s="79">
        <v>0</v>
      </c>
      <c r="F18" s="79">
        <v>39794.444444444445</v>
      </c>
      <c r="G18" s="79">
        <v>0</v>
      </c>
      <c r="H18" s="79">
        <v>0</v>
      </c>
      <c r="I18" s="79">
        <v>11687.125</v>
      </c>
      <c r="J18" s="79">
        <v>43233</v>
      </c>
      <c r="K18" s="86">
        <v>0</v>
      </c>
    </row>
    <row r="19" spans="2:11" ht="15.75" thickBot="1" x14ac:dyDescent="0.3">
      <c r="B19" s="52" t="s">
        <v>392</v>
      </c>
      <c r="C19" s="80">
        <f>SUM(C16:C18)</f>
        <v>91934.5</v>
      </c>
      <c r="D19" s="80">
        <f t="shared" ref="D19:K19" si="1">SUM(D16:D18)</f>
        <v>1501833.5</v>
      </c>
      <c r="E19" s="80">
        <f t="shared" si="1"/>
        <v>15354</v>
      </c>
      <c r="F19" s="80">
        <f t="shared" si="1"/>
        <v>381631.5</v>
      </c>
      <c r="G19" s="80">
        <f t="shared" si="1"/>
        <v>120210</v>
      </c>
      <c r="H19" s="80">
        <f t="shared" si="1"/>
        <v>1997191</v>
      </c>
      <c r="I19" s="80">
        <f t="shared" si="1"/>
        <v>223101.125</v>
      </c>
      <c r="J19" s="80">
        <f t="shared" si="1"/>
        <v>154423</v>
      </c>
      <c r="K19" s="80">
        <f t="shared" si="1"/>
        <v>1136715</v>
      </c>
    </row>
    <row r="20" spans="2:11" ht="15.75" thickBot="1" x14ac:dyDescent="0.3">
      <c r="B20" s="55" t="s">
        <v>393</v>
      </c>
      <c r="C20" s="82">
        <f>+C19+C15</f>
        <v>848770</v>
      </c>
      <c r="D20" s="82">
        <f t="shared" ref="D20:K20" si="2">+D19+D15</f>
        <v>4074789</v>
      </c>
      <c r="E20" s="82">
        <f t="shared" si="2"/>
        <v>21303</v>
      </c>
      <c r="F20" s="82">
        <f t="shared" si="2"/>
        <v>1284964</v>
      </c>
      <c r="G20" s="82">
        <f t="shared" si="2"/>
        <v>632659</v>
      </c>
      <c r="H20" s="82">
        <f t="shared" si="2"/>
        <v>6548659</v>
      </c>
      <c r="I20" s="82">
        <f t="shared" si="2"/>
        <v>835470.625</v>
      </c>
      <c r="J20" s="82">
        <f t="shared" si="2"/>
        <v>919829</v>
      </c>
      <c r="K20" s="82">
        <f t="shared" si="2"/>
        <v>2777164.5</v>
      </c>
    </row>
    <row r="21" spans="2:11" x14ac:dyDescent="0.25">
      <c r="B21" s="54" t="s">
        <v>394</v>
      </c>
      <c r="C21" s="81">
        <v>701</v>
      </c>
      <c r="D21" s="81">
        <v>2099</v>
      </c>
      <c r="E21" s="81">
        <v>7</v>
      </c>
      <c r="F21" s="81">
        <v>7091</v>
      </c>
      <c r="G21" s="81">
        <v>166</v>
      </c>
      <c r="H21" s="81">
        <v>604</v>
      </c>
      <c r="I21" s="81">
        <v>2846</v>
      </c>
      <c r="J21" s="81">
        <v>238</v>
      </c>
      <c r="K21" s="88">
        <v>3358</v>
      </c>
    </row>
    <row r="22" spans="2:11" x14ac:dyDescent="0.25">
      <c r="B22" s="50" t="s">
        <v>395</v>
      </c>
      <c r="C22" s="78">
        <v>0</v>
      </c>
      <c r="D22" s="78">
        <v>1610</v>
      </c>
      <c r="E22" s="78">
        <v>6</v>
      </c>
      <c r="F22" s="78">
        <v>78602</v>
      </c>
      <c r="G22" s="78">
        <v>722</v>
      </c>
      <c r="H22" s="78">
        <v>1110</v>
      </c>
      <c r="I22" s="78">
        <v>11752</v>
      </c>
      <c r="J22" s="78">
        <v>476</v>
      </c>
      <c r="K22" s="85">
        <v>5244</v>
      </c>
    </row>
    <row r="23" spans="2:11" ht="15.75" thickBot="1" x14ac:dyDescent="0.3">
      <c r="B23" s="57" t="s">
        <v>396</v>
      </c>
      <c r="C23" s="83">
        <v>4</v>
      </c>
      <c r="D23" s="83">
        <v>11</v>
      </c>
      <c r="E23" s="83">
        <v>1</v>
      </c>
      <c r="F23" s="83">
        <v>52</v>
      </c>
      <c r="G23" s="83">
        <v>1</v>
      </c>
      <c r="H23" s="83">
        <v>4</v>
      </c>
      <c r="I23" s="83">
        <v>24</v>
      </c>
      <c r="J23" s="83">
        <v>2</v>
      </c>
      <c r="K23" s="90">
        <v>12</v>
      </c>
    </row>
    <row r="25" spans="2:11" ht="15.75" thickBot="1" x14ac:dyDescent="0.3"/>
    <row r="26" spans="2:11" ht="15.75" thickBot="1" x14ac:dyDescent="0.3">
      <c r="B26" s="181" t="s">
        <v>399</v>
      </c>
      <c r="C26" s="182"/>
      <c r="D26" s="182"/>
      <c r="E26" s="182"/>
      <c r="F26" s="182"/>
      <c r="G26" s="182"/>
      <c r="H26" s="182"/>
      <c r="I26" s="182"/>
      <c r="J26" s="182"/>
      <c r="K26" s="183"/>
    </row>
    <row r="27" spans="2:11" x14ac:dyDescent="0.25">
      <c r="B27" s="64" t="s">
        <v>380</v>
      </c>
      <c r="C27" s="105">
        <f>+C7/C$20</f>
        <v>0.22572251611154964</v>
      </c>
      <c r="D27" s="105">
        <f t="shared" ref="D27:I27" si="3">+D7/D$20</f>
        <v>0.1078226381783204</v>
      </c>
      <c r="E27" s="105">
        <f t="shared" si="3"/>
        <v>0</v>
      </c>
      <c r="F27" s="105">
        <f t="shared" si="3"/>
        <v>0.24100791928801119</v>
      </c>
      <c r="G27" s="105">
        <f t="shared" si="3"/>
        <v>0.30728717998163307</v>
      </c>
      <c r="H27" s="105">
        <f t="shared" si="3"/>
        <v>0.15616220053601815</v>
      </c>
      <c r="I27" s="105">
        <f t="shared" si="3"/>
        <v>0.24032412869093991</v>
      </c>
      <c r="J27" s="105">
        <f>+J7/J$20</f>
        <v>0.3007124150249666</v>
      </c>
      <c r="K27" s="105">
        <f t="shared" ref="K27" si="4">+K7/K$20</f>
        <v>9.7882750553667242E-2</v>
      </c>
    </row>
    <row r="28" spans="2:11" x14ac:dyDescent="0.25">
      <c r="B28" s="66" t="s">
        <v>400</v>
      </c>
      <c r="C28" s="106">
        <f t="shared" ref="C28:I40" si="5">+C8/C$20</f>
        <v>4.7592398411819455E-3</v>
      </c>
      <c r="D28" s="106">
        <f t="shared" si="5"/>
        <v>5.372413148263628E-2</v>
      </c>
      <c r="E28" s="106">
        <f t="shared" si="5"/>
        <v>1.8776698117636014E-3</v>
      </c>
      <c r="F28" s="106">
        <f t="shared" si="5"/>
        <v>2.2731678777684738E-2</v>
      </c>
      <c r="G28" s="106">
        <f t="shared" si="5"/>
        <v>1.3233037070522983E-2</v>
      </c>
      <c r="H28" s="106">
        <f t="shared" si="5"/>
        <v>4.6981068948619864E-2</v>
      </c>
      <c r="I28" s="106">
        <f t="shared" si="5"/>
        <v>1.1060382883000824E-2</v>
      </c>
      <c r="J28" s="106">
        <f t="shared" ref="J28:K28" si="6">+J8/J$20</f>
        <v>8.505928819378384E-3</v>
      </c>
      <c r="K28" s="106">
        <f t="shared" si="6"/>
        <v>7.0180574467230875E-2</v>
      </c>
    </row>
    <row r="29" spans="2:11" x14ac:dyDescent="0.25">
      <c r="B29" s="66" t="s">
        <v>382</v>
      </c>
      <c r="C29" s="106">
        <f t="shared" si="5"/>
        <v>0</v>
      </c>
      <c r="D29" s="106">
        <f t="shared" si="5"/>
        <v>5.6101064374130781E-3</v>
      </c>
      <c r="E29" s="106">
        <f t="shared" si="5"/>
        <v>0</v>
      </c>
      <c r="F29" s="106">
        <f t="shared" si="5"/>
        <v>7.6725020225382884E-4</v>
      </c>
      <c r="G29" s="106">
        <f t="shared" si="5"/>
        <v>3.0664228280953879E-4</v>
      </c>
      <c r="H29" s="106">
        <f t="shared" si="5"/>
        <v>9.6312848172427357E-3</v>
      </c>
      <c r="I29" s="106">
        <f t="shared" si="5"/>
        <v>3.3947932041297085E-4</v>
      </c>
      <c r="J29" s="106">
        <f t="shared" ref="J29:K29" si="7">+J9/J$20</f>
        <v>4.3964693437584593E-3</v>
      </c>
      <c r="K29" s="106">
        <f t="shared" si="7"/>
        <v>0</v>
      </c>
    </row>
    <row r="30" spans="2:11" x14ac:dyDescent="0.25">
      <c r="B30" s="66" t="s">
        <v>383</v>
      </c>
      <c r="C30" s="106">
        <f t="shared" si="5"/>
        <v>0.19769018697644827</v>
      </c>
      <c r="D30" s="106">
        <f t="shared" si="5"/>
        <v>7.594982218711202E-2</v>
      </c>
      <c r="E30" s="106">
        <f t="shared" si="5"/>
        <v>0.19002018495047646</v>
      </c>
      <c r="F30" s="106">
        <f t="shared" si="5"/>
        <v>0.22129971475206051</v>
      </c>
      <c r="G30" s="106">
        <f t="shared" si="5"/>
        <v>0.43451843726241152</v>
      </c>
      <c r="H30" s="106">
        <f t="shared" si="5"/>
        <v>4.2231241541207137E-2</v>
      </c>
      <c r="I30" s="106">
        <f t="shared" si="5"/>
        <v>0.26689807316684533</v>
      </c>
      <c r="J30" s="106">
        <f t="shared" ref="J30:K30" si="8">+J10/J$20</f>
        <v>0.1291479177107919</v>
      </c>
      <c r="K30" s="106">
        <f t="shared" si="8"/>
        <v>0.13577049540997663</v>
      </c>
    </row>
    <row r="31" spans="2:11" x14ac:dyDescent="0.25">
      <c r="B31" s="66" t="s">
        <v>401</v>
      </c>
      <c r="C31" s="106">
        <f t="shared" si="5"/>
        <v>0</v>
      </c>
      <c r="D31" s="106">
        <f t="shared" si="5"/>
        <v>0</v>
      </c>
      <c r="E31" s="106">
        <f t="shared" si="5"/>
        <v>0</v>
      </c>
      <c r="F31" s="106">
        <f t="shared" si="5"/>
        <v>0</v>
      </c>
      <c r="G31" s="106">
        <f t="shared" si="5"/>
        <v>0</v>
      </c>
      <c r="H31" s="106">
        <f t="shared" si="5"/>
        <v>0</v>
      </c>
      <c r="I31" s="106">
        <f t="shared" si="5"/>
        <v>0</v>
      </c>
      <c r="J31" s="106">
        <f t="shared" ref="J31:K31" si="9">+J11/J$20</f>
        <v>0</v>
      </c>
      <c r="K31" s="106">
        <f t="shared" si="9"/>
        <v>0</v>
      </c>
    </row>
    <row r="32" spans="2:11" x14ac:dyDescent="0.25">
      <c r="B32" s="66" t="s">
        <v>385</v>
      </c>
      <c r="C32" s="106">
        <f t="shared" si="5"/>
        <v>0.28938994073777347</v>
      </c>
      <c r="D32" s="106">
        <f t="shared" si="5"/>
        <v>0.14190366666838455</v>
      </c>
      <c r="E32" s="106">
        <f t="shared" si="5"/>
        <v>8.7358587992301548E-2</v>
      </c>
      <c r="F32" s="106">
        <f t="shared" si="5"/>
        <v>0.17943749569810688</v>
      </c>
      <c r="G32" s="106">
        <f t="shared" si="5"/>
        <v>5.4647132183372082E-2</v>
      </c>
      <c r="H32" s="106">
        <f t="shared" si="5"/>
        <v>0.15127784176882625</v>
      </c>
      <c r="I32" s="106">
        <f t="shared" si="5"/>
        <v>0.15317369775867345</v>
      </c>
      <c r="J32" s="106">
        <f t="shared" ref="J32:K32" si="10">+J12/J$20</f>
        <v>0.18753485702233785</v>
      </c>
      <c r="K32" s="106">
        <f t="shared" si="10"/>
        <v>0.18671328255852326</v>
      </c>
    </row>
    <row r="33" spans="2:11" x14ac:dyDescent="0.25">
      <c r="B33" s="66" t="s">
        <v>402</v>
      </c>
      <c r="C33" s="106">
        <f t="shared" si="5"/>
        <v>0.11781754774556122</v>
      </c>
      <c r="D33" s="106">
        <f t="shared" si="5"/>
        <v>1.5535037519734151E-2</v>
      </c>
      <c r="E33" s="106">
        <f t="shared" si="5"/>
        <v>0</v>
      </c>
      <c r="F33" s="106">
        <f t="shared" si="5"/>
        <v>3.6180650456614609E-2</v>
      </c>
      <c r="G33" s="106">
        <f t="shared" si="5"/>
        <v>0</v>
      </c>
      <c r="H33" s="106">
        <f t="shared" si="5"/>
        <v>4.578830566685485E-2</v>
      </c>
      <c r="I33" s="106">
        <f t="shared" si="5"/>
        <v>3.5733003778558939E-2</v>
      </c>
      <c r="J33" s="106">
        <f t="shared" ref="J33:K33" si="11">+J13/J$20</f>
        <v>0.20182012091377854</v>
      </c>
      <c r="K33" s="106">
        <f t="shared" si="11"/>
        <v>5.2301547135576595E-2</v>
      </c>
    </row>
    <row r="34" spans="2:11" x14ac:dyDescent="0.25">
      <c r="B34" s="66" t="s">
        <v>387</v>
      </c>
      <c r="C34" s="106">
        <f t="shared" si="5"/>
        <v>5.6305595155342433E-2</v>
      </c>
      <c r="D34" s="106">
        <f t="shared" si="5"/>
        <v>0.23088741527475409</v>
      </c>
      <c r="E34" s="106">
        <f t="shared" si="5"/>
        <v>0</v>
      </c>
      <c r="F34" s="106">
        <f t="shared" si="5"/>
        <v>1.5774761004977572E-3</v>
      </c>
      <c r="G34" s="106">
        <f t="shared" si="5"/>
        <v>0</v>
      </c>
      <c r="H34" s="106">
        <f t="shared" si="5"/>
        <v>0.24295096141057276</v>
      </c>
      <c r="I34" s="106">
        <f t="shared" si="5"/>
        <v>2.5434766183431046E-2</v>
      </c>
      <c r="J34" s="106">
        <f t="shared" ref="J34:K34" si="12">+J14/J$20</f>
        <v>0</v>
      </c>
      <c r="K34" s="106">
        <f t="shared" si="12"/>
        <v>4.7843582906234042E-2</v>
      </c>
    </row>
    <row r="35" spans="2:11" x14ac:dyDescent="0.25">
      <c r="B35" s="67" t="s">
        <v>388</v>
      </c>
      <c r="C35" s="107">
        <f t="shared" si="5"/>
        <v>0.89168502656785698</v>
      </c>
      <c r="D35" s="107">
        <f t="shared" si="5"/>
        <v>0.63143281774835458</v>
      </c>
      <c r="E35" s="107">
        <f t="shared" si="5"/>
        <v>0.27925644275454159</v>
      </c>
      <c r="F35" s="107">
        <f t="shared" si="5"/>
        <v>0.70300218527522962</v>
      </c>
      <c r="G35" s="107">
        <f t="shared" si="5"/>
        <v>0.80999242878074917</v>
      </c>
      <c r="H35" s="107">
        <f t="shared" si="5"/>
        <v>0.69502290468934169</v>
      </c>
      <c r="I35" s="107">
        <f t="shared" si="5"/>
        <v>0.73296353178186247</v>
      </c>
      <c r="J35" s="107">
        <f t="shared" ref="J35:K35" si="13">+J15/J$20</f>
        <v>0.83211770883501168</v>
      </c>
      <c r="K35" s="107">
        <f t="shared" si="13"/>
        <v>0.59069223303120866</v>
      </c>
    </row>
    <row r="36" spans="2:11" x14ac:dyDescent="0.25">
      <c r="B36" s="66" t="s">
        <v>389</v>
      </c>
      <c r="C36" s="106">
        <f t="shared" si="5"/>
        <v>5.6305595155342433E-2</v>
      </c>
      <c r="D36" s="106">
        <f t="shared" si="5"/>
        <v>0.23088741527475409</v>
      </c>
      <c r="E36" s="106">
        <f t="shared" si="5"/>
        <v>0</v>
      </c>
      <c r="F36" s="106">
        <f t="shared" si="5"/>
        <v>1.5774761004977572E-3</v>
      </c>
      <c r="G36" s="106">
        <f t="shared" si="5"/>
        <v>0</v>
      </c>
      <c r="H36" s="106">
        <f t="shared" si="5"/>
        <v>0.24295096141057276</v>
      </c>
      <c r="I36" s="106">
        <f t="shared" si="5"/>
        <v>2.5434766183431046E-2</v>
      </c>
      <c r="J36" s="106">
        <f t="shared" ref="J36:K36" si="14">+J16/J$20</f>
        <v>0</v>
      </c>
      <c r="K36" s="106">
        <f t="shared" si="14"/>
        <v>4.7843582906234042E-2</v>
      </c>
    </row>
    <row r="37" spans="2:11" x14ac:dyDescent="0.25">
      <c r="B37" s="66" t="s">
        <v>403</v>
      </c>
      <c r="C37" s="106">
        <f t="shared" si="5"/>
        <v>5.200937827680055E-2</v>
      </c>
      <c r="D37" s="106">
        <f t="shared" si="5"/>
        <v>0.13767976697689133</v>
      </c>
      <c r="E37" s="106">
        <f t="shared" si="5"/>
        <v>0.72074355724545835</v>
      </c>
      <c r="F37" s="106">
        <f t="shared" si="5"/>
        <v>0.26445103174529055</v>
      </c>
      <c r="G37" s="106">
        <f t="shared" si="5"/>
        <v>0.19000757121925083</v>
      </c>
      <c r="H37" s="106">
        <f t="shared" si="5"/>
        <v>6.2026133900085496E-2</v>
      </c>
      <c r="I37" s="106">
        <f t="shared" si="5"/>
        <v>0.22761302948263443</v>
      </c>
      <c r="J37" s="106">
        <f t="shared" ref="J37:K37" si="15">+J17/J$20</f>
        <v>0.12088116378152895</v>
      </c>
      <c r="K37" s="106">
        <f t="shared" si="15"/>
        <v>0.36146418406255731</v>
      </c>
    </row>
    <row r="38" spans="2:11" x14ac:dyDescent="0.25">
      <c r="B38" s="66" t="s">
        <v>404</v>
      </c>
      <c r="C38" s="106">
        <f t="shared" si="5"/>
        <v>0</v>
      </c>
      <c r="D38" s="106">
        <f t="shared" si="5"/>
        <v>0</v>
      </c>
      <c r="E38" s="106">
        <f t="shared" si="5"/>
        <v>0</v>
      </c>
      <c r="F38" s="106">
        <f t="shared" si="5"/>
        <v>3.096930687898217E-2</v>
      </c>
      <c r="G38" s="106">
        <f t="shared" si="5"/>
        <v>0</v>
      </c>
      <c r="H38" s="106">
        <f t="shared" si="5"/>
        <v>0</v>
      </c>
      <c r="I38" s="106">
        <f t="shared" si="5"/>
        <v>1.3988672552072073E-2</v>
      </c>
      <c r="J38" s="106">
        <f t="shared" ref="J38:K38" si="16">+J18/J$20</f>
        <v>4.7001127383459317E-2</v>
      </c>
      <c r="K38" s="106">
        <f t="shared" si="16"/>
        <v>0</v>
      </c>
    </row>
    <row r="39" spans="2:11" x14ac:dyDescent="0.25">
      <c r="B39" s="67" t="s">
        <v>392</v>
      </c>
      <c r="C39" s="107">
        <f t="shared" si="5"/>
        <v>0.10831497343214298</v>
      </c>
      <c r="D39" s="107">
        <f t="shared" si="5"/>
        <v>0.36856718225164542</v>
      </c>
      <c r="E39" s="107">
        <f t="shared" si="5"/>
        <v>0.72074355724545835</v>
      </c>
      <c r="F39" s="107">
        <f>+F19/F$20</f>
        <v>0.29699781472477049</v>
      </c>
      <c r="G39" s="107">
        <f t="shared" si="5"/>
        <v>0.19000757121925083</v>
      </c>
      <c r="H39" s="107">
        <f t="shared" si="5"/>
        <v>0.30497709531065825</v>
      </c>
      <c r="I39" s="107">
        <f t="shared" si="5"/>
        <v>0.26703646821813753</v>
      </c>
      <c r="J39" s="107">
        <f t="shared" ref="J39:K39" si="17">+J19/J$20</f>
        <v>0.16788229116498826</v>
      </c>
      <c r="K39" s="107">
        <f t="shared" si="17"/>
        <v>0.40930776696879134</v>
      </c>
    </row>
    <row r="40" spans="2:11" x14ac:dyDescent="0.25">
      <c r="B40" s="69" t="s">
        <v>2</v>
      </c>
      <c r="C40" s="108">
        <f t="shared" si="5"/>
        <v>1</v>
      </c>
      <c r="D40" s="108">
        <f t="shared" si="5"/>
        <v>1</v>
      </c>
      <c r="E40" s="108">
        <f t="shared" si="5"/>
        <v>1</v>
      </c>
      <c r="F40" s="108">
        <f t="shared" si="5"/>
        <v>1</v>
      </c>
      <c r="G40" s="108">
        <f t="shared" si="5"/>
        <v>1</v>
      </c>
      <c r="H40" s="108">
        <f t="shared" si="5"/>
        <v>1</v>
      </c>
      <c r="I40" s="108">
        <f t="shared" si="5"/>
        <v>1</v>
      </c>
      <c r="J40" s="108">
        <f t="shared" ref="J40:K40" si="18">+J20/J$20</f>
        <v>1</v>
      </c>
      <c r="K40" s="108">
        <f t="shared" si="18"/>
        <v>1</v>
      </c>
    </row>
  </sheetData>
  <mergeCells count="3">
    <mergeCell ref="B3:K3"/>
    <mergeCell ref="B4:K4"/>
    <mergeCell ref="B26:K26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40"/>
  <sheetViews>
    <sheetView workbookViewId="0">
      <selection activeCell="H28" sqref="H28"/>
    </sheetView>
  </sheetViews>
  <sheetFormatPr baseColWidth="10" defaultRowHeight="15" x14ac:dyDescent="0.25"/>
  <cols>
    <col min="2" max="2" width="27.85546875" bestFit="1" customWidth="1"/>
  </cols>
  <sheetData>
    <row r="2" spans="2:6" ht="15.75" thickBot="1" x14ac:dyDescent="0.3"/>
    <row r="3" spans="2:6" ht="15.75" thickBot="1" x14ac:dyDescent="0.3">
      <c r="B3" s="175" t="s">
        <v>442</v>
      </c>
      <c r="C3" s="176"/>
      <c r="D3" s="176"/>
      <c r="E3" s="176"/>
      <c r="F3" s="177"/>
    </row>
    <row r="4" spans="2:6" ht="15.75" thickBot="1" x14ac:dyDescent="0.3">
      <c r="B4" s="178" t="s">
        <v>397</v>
      </c>
      <c r="C4" s="179"/>
      <c r="D4" s="179"/>
      <c r="E4" s="179"/>
      <c r="F4" s="180"/>
    </row>
    <row r="5" spans="2:6" ht="15.75" thickBot="1" x14ac:dyDescent="0.3">
      <c r="B5" s="71" t="s">
        <v>377</v>
      </c>
      <c r="C5" s="71" t="s">
        <v>312</v>
      </c>
      <c r="D5" s="71" t="s">
        <v>312</v>
      </c>
      <c r="E5" s="71" t="s">
        <v>312</v>
      </c>
      <c r="F5" s="71" t="s">
        <v>249</v>
      </c>
    </row>
    <row r="6" spans="2:6" ht="15.75" thickBot="1" x14ac:dyDescent="0.3">
      <c r="B6" s="76" t="s">
        <v>379</v>
      </c>
      <c r="C6" s="76" t="s">
        <v>313</v>
      </c>
      <c r="D6" s="76" t="s">
        <v>315</v>
      </c>
      <c r="E6" s="76" t="s">
        <v>250</v>
      </c>
      <c r="F6" s="76" t="s">
        <v>316</v>
      </c>
    </row>
    <row r="7" spans="2:6" x14ac:dyDescent="0.25">
      <c r="B7" s="48" t="s">
        <v>380</v>
      </c>
      <c r="C7" s="77">
        <v>602814</v>
      </c>
      <c r="D7" s="77">
        <v>352656</v>
      </c>
      <c r="E7" s="77">
        <v>2241624</v>
      </c>
      <c r="F7" s="77">
        <v>211243</v>
      </c>
    </row>
    <row r="8" spans="2:6" x14ac:dyDescent="0.25">
      <c r="B8" s="50" t="s">
        <v>381</v>
      </c>
      <c r="C8" s="78">
        <v>294835</v>
      </c>
      <c r="D8" s="78">
        <v>238240</v>
      </c>
      <c r="E8" s="78">
        <v>239778</v>
      </c>
      <c r="F8" s="78">
        <v>570538</v>
      </c>
    </row>
    <row r="9" spans="2:6" x14ac:dyDescent="0.25">
      <c r="B9" s="50" t="s">
        <v>382</v>
      </c>
      <c r="C9" s="78">
        <v>221251</v>
      </c>
      <c r="D9" s="78">
        <v>49795</v>
      </c>
      <c r="E9" s="78">
        <v>130378</v>
      </c>
      <c r="F9" s="78">
        <v>632247</v>
      </c>
    </row>
    <row r="10" spans="2:6" x14ac:dyDescent="0.25">
      <c r="B10" s="50" t="s">
        <v>383</v>
      </c>
      <c r="C10" s="78">
        <v>1783659</v>
      </c>
      <c r="D10" s="78">
        <v>260274</v>
      </c>
      <c r="E10" s="78">
        <v>2619995</v>
      </c>
      <c r="F10" s="78">
        <v>1849484</v>
      </c>
    </row>
    <row r="11" spans="2:6" x14ac:dyDescent="0.25">
      <c r="B11" s="50" t="s">
        <v>384</v>
      </c>
      <c r="C11" s="78">
        <v>0</v>
      </c>
      <c r="D11" s="78">
        <v>0</v>
      </c>
      <c r="E11" s="78">
        <v>0</v>
      </c>
      <c r="F11" s="78">
        <v>0</v>
      </c>
    </row>
    <row r="12" spans="2:6" x14ac:dyDescent="0.25">
      <c r="B12" s="50" t="s">
        <v>385</v>
      </c>
      <c r="C12" s="78">
        <v>2660983</v>
      </c>
      <c r="D12" s="78">
        <v>567624</v>
      </c>
      <c r="E12" s="78">
        <v>1009982</v>
      </c>
      <c r="F12" s="78">
        <v>4893212</v>
      </c>
    </row>
    <row r="13" spans="2:6" x14ac:dyDescent="0.25">
      <c r="B13" s="50" t="s">
        <v>386</v>
      </c>
      <c r="C13" s="78">
        <v>0</v>
      </c>
      <c r="D13" s="78">
        <v>0</v>
      </c>
      <c r="E13" s="78">
        <v>0</v>
      </c>
      <c r="F13" s="78">
        <v>0</v>
      </c>
    </row>
    <row r="14" spans="2:6" ht="15.75" thickBot="1" x14ac:dyDescent="0.3">
      <c r="B14" s="51" t="s">
        <v>387</v>
      </c>
      <c r="C14" s="79">
        <v>3427967</v>
      </c>
      <c r="D14" s="79">
        <v>2493067</v>
      </c>
      <c r="E14" s="79">
        <v>2867919</v>
      </c>
      <c r="F14" s="79">
        <v>6232667</v>
      </c>
    </row>
    <row r="15" spans="2:6" ht="15.75" thickBot="1" x14ac:dyDescent="0.3">
      <c r="B15" s="52" t="s">
        <v>388</v>
      </c>
      <c r="C15" s="80">
        <f>SUM(C7:C14)</f>
        <v>8991509</v>
      </c>
      <c r="D15" s="80">
        <f t="shared" ref="D15:F15" si="0">SUM(D7:D14)</f>
        <v>3961656</v>
      </c>
      <c r="E15" s="80">
        <f t="shared" si="0"/>
        <v>9109676</v>
      </c>
      <c r="F15" s="80">
        <f t="shared" si="0"/>
        <v>14389391</v>
      </c>
    </row>
    <row r="16" spans="2:6" x14ac:dyDescent="0.25">
      <c r="B16" s="54" t="s">
        <v>389</v>
      </c>
      <c r="C16" s="81">
        <v>154651</v>
      </c>
      <c r="D16" s="81">
        <v>8648</v>
      </c>
      <c r="E16" s="81">
        <v>9117351</v>
      </c>
      <c r="F16" s="81">
        <v>32744</v>
      </c>
    </row>
    <row r="17" spans="2:6" x14ac:dyDescent="0.25">
      <c r="B17" s="50" t="s">
        <v>390</v>
      </c>
      <c r="C17" s="78">
        <v>0</v>
      </c>
      <c r="D17" s="78">
        <v>0</v>
      </c>
      <c r="E17" s="78">
        <v>0</v>
      </c>
      <c r="F17" s="78">
        <v>0</v>
      </c>
    </row>
    <row r="18" spans="2:6" ht="15.75" thickBot="1" x14ac:dyDescent="0.3">
      <c r="B18" s="51" t="s">
        <v>391</v>
      </c>
      <c r="C18" s="79">
        <v>2463</v>
      </c>
      <c r="D18" s="79">
        <v>6001</v>
      </c>
      <c r="E18" s="79">
        <v>4066916</v>
      </c>
      <c r="F18" s="79">
        <v>8121</v>
      </c>
    </row>
    <row r="19" spans="2:6" ht="15.75" thickBot="1" x14ac:dyDescent="0.3">
      <c r="B19" s="52" t="s">
        <v>392</v>
      </c>
      <c r="C19" s="80">
        <f>SUM(C16:C18)</f>
        <v>157114</v>
      </c>
      <c r="D19" s="80">
        <f>SUM(D16:D18)</f>
        <v>14649</v>
      </c>
      <c r="E19" s="80">
        <f>SUM(E16:E18)</f>
        <v>13184267</v>
      </c>
      <c r="F19" s="80">
        <f>SUM(F16:F18)</f>
        <v>40865</v>
      </c>
    </row>
    <row r="20" spans="2:6" ht="15.75" thickBot="1" x14ac:dyDescent="0.3">
      <c r="B20" s="55" t="s">
        <v>393</v>
      </c>
      <c r="C20" s="82">
        <f>+C15+C19</f>
        <v>9148623</v>
      </c>
      <c r="D20" s="82">
        <f t="shared" ref="D20:F20" si="1">+D15+D19</f>
        <v>3976305</v>
      </c>
      <c r="E20" s="82">
        <f t="shared" si="1"/>
        <v>22293943</v>
      </c>
      <c r="F20" s="82">
        <f t="shared" si="1"/>
        <v>14430256</v>
      </c>
    </row>
    <row r="21" spans="2:6" x14ac:dyDescent="0.25">
      <c r="B21" s="54" t="s">
        <v>394</v>
      </c>
      <c r="C21" s="81">
        <v>876</v>
      </c>
      <c r="D21" s="81">
        <v>7</v>
      </c>
      <c r="E21" s="81">
        <v>99</v>
      </c>
      <c r="F21" s="81">
        <v>475</v>
      </c>
    </row>
    <row r="22" spans="2:6" x14ac:dyDescent="0.25">
      <c r="B22" s="50" t="s">
        <v>395</v>
      </c>
      <c r="C22" s="78">
        <v>854</v>
      </c>
      <c r="D22" s="78">
        <v>7</v>
      </c>
      <c r="E22" s="78">
        <v>432</v>
      </c>
      <c r="F22" s="78">
        <v>267</v>
      </c>
    </row>
    <row r="23" spans="2:6" ht="15.75" thickBot="1" x14ac:dyDescent="0.3">
      <c r="B23" s="57" t="s">
        <v>396</v>
      </c>
      <c r="C23" s="83">
        <v>4</v>
      </c>
      <c r="D23" s="83">
        <v>1</v>
      </c>
      <c r="E23" s="83">
        <v>5</v>
      </c>
      <c r="F23" s="83">
        <v>1</v>
      </c>
    </row>
    <row r="25" spans="2:6" ht="15.75" thickBot="1" x14ac:dyDescent="0.3"/>
    <row r="26" spans="2:6" ht="15.75" thickBot="1" x14ac:dyDescent="0.3">
      <c r="B26" s="181" t="s">
        <v>399</v>
      </c>
      <c r="C26" s="182"/>
      <c r="D26" s="182"/>
      <c r="E26" s="182"/>
      <c r="F26" s="183"/>
    </row>
    <row r="27" spans="2:6" x14ac:dyDescent="0.25">
      <c r="B27" s="64" t="s">
        <v>380</v>
      </c>
      <c r="C27" s="91">
        <f t="shared" ref="C27:F40" si="2">+C7/C$20</f>
        <v>6.5891227565066351E-2</v>
      </c>
      <c r="D27" s="91">
        <f t="shared" si="2"/>
        <v>8.8689373677321034E-2</v>
      </c>
      <c r="E27" s="91">
        <f t="shared" si="2"/>
        <v>0.10054856603876668</v>
      </c>
      <c r="F27" s="91">
        <f t="shared" si="2"/>
        <v>1.4638894833189376E-2</v>
      </c>
    </row>
    <row r="28" spans="2:6" x14ac:dyDescent="0.25">
      <c r="B28" s="66" t="s">
        <v>400</v>
      </c>
      <c r="C28" s="91">
        <f t="shared" si="2"/>
        <v>3.2227254309200412E-2</v>
      </c>
      <c r="D28" s="91">
        <f t="shared" si="2"/>
        <v>5.991492101335285E-2</v>
      </c>
      <c r="E28" s="91">
        <f t="shared" si="2"/>
        <v>1.0755297974880442E-2</v>
      </c>
      <c r="F28" s="91">
        <f t="shared" si="2"/>
        <v>3.9537621508585849E-2</v>
      </c>
    </row>
    <row r="29" spans="2:6" x14ac:dyDescent="0.25">
      <c r="B29" s="66" t="s">
        <v>382</v>
      </c>
      <c r="C29" s="91">
        <f t="shared" si="2"/>
        <v>2.4184076663777709E-2</v>
      </c>
      <c r="D29" s="91">
        <f t="shared" si="2"/>
        <v>1.2522932722716189E-2</v>
      </c>
      <c r="E29" s="91">
        <f t="shared" si="2"/>
        <v>5.8481355227292002E-3</v>
      </c>
      <c r="F29" s="91">
        <f t="shared" si="2"/>
        <v>4.3813983618863031E-2</v>
      </c>
    </row>
    <row r="30" spans="2:6" x14ac:dyDescent="0.25">
      <c r="B30" s="66" t="s">
        <v>383</v>
      </c>
      <c r="C30" s="91">
        <f t="shared" si="2"/>
        <v>0.19496475043293401</v>
      </c>
      <c r="D30" s="91">
        <f t="shared" si="2"/>
        <v>6.5456246439848056E-2</v>
      </c>
      <c r="E30" s="91">
        <f t="shared" si="2"/>
        <v>0.11752048527261418</v>
      </c>
      <c r="F30" s="91">
        <f t="shared" si="2"/>
        <v>0.1281670955802863</v>
      </c>
    </row>
    <row r="31" spans="2:6" x14ac:dyDescent="0.25">
      <c r="B31" s="66" t="s">
        <v>401</v>
      </c>
      <c r="C31" s="91">
        <f t="shared" si="2"/>
        <v>0</v>
      </c>
      <c r="D31" s="91">
        <f t="shared" si="2"/>
        <v>0</v>
      </c>
      <c r="E31" s="91">
        <f t="shared" si="2"/>
        <v>0</v>
      </c>
      <c r="F31" s="91">
        <f t="shared" si="2"/>
        <v>0</v>
      </c>
    </row>
    <row r="32" spans="2:6" x14ac:dyDescent="0.25">
      <c r="B32" s="66" t="s">
        <v>385</v>
      </c>
      <c r="C32" s="91">
        <f t="shared" si="2"/>
        <v>0.29086158649230598</v>
      </c>
      <c r="D32" s="91">
        <f t="shared" si="2"/>
        <v>0.14275162493822782</v>
      </c>
      <c r="E32" s="91">
        <f t="shared" si="2"/>
        <v>4.5302977584539439E-2</v>
      </c>
      <c r="F32" s="91">
        <f t="shared" si="2"/>
        <v>0.33909391489658952</v>
      </c>
    </row>
    <row r="33" spans="2:6" x14ac:dyDescent="0.25">
      <c r="B33" s="66" t="s">
        <v>402</v>
      </c>
      <c r="C33" s="91">
        <f t="shared" si="2"/>
        <v>0</v>
      </c>
      <c r="D33" s="91">
        <f t="shared" si="2"/>
        <v>0</v>
      </c>
      <c r="E33" s="91">
        <f t="shared" si="2"/>
        <v>0</v>
      </c>
      <c r="F33" s="91">
        <f t="shared" si="2"/>
        <v>0</v>
      </c>
    </row>
    <row r="34" spans="2:6" x14ac:dyDescent="0.25">
      <c r="B34" s="66" t="s">
        <v>387</v>
      </c>
      <c r="C34" s="91">
        <f t="shared" si="2"/>
        <v>0.37469759110196149</v>
      </c>
      <c r="D34" s="91">
        <f t="shared" si="2"/>
        <v>0.62698082767795726</v>
      </c>
      <c r="E34" s="91">
        <f t="shared" si="2"/>
        <v>0.12864117397267949</v>
      </c>
      <c r="F34" s="91">
        <f t="shared" si="2"/>
        <v>0.43191659247070879</v>
      </c>
    </row>
    <row r="35" spans="2:6" x14ac:dyDescent="0.25">
      <c r="B35" s="67" t="s">
        <v>388</v>
      </c>
      <c r="C35" s="92">
        <f t="shared" si="2"/>
        <v>0.98282648656524596</v>
      </c>
      <c r="D35" s="92">
        <f t="shared" si="2"/>
        <v>0.99631592646942324</v>
      </c>
      <c r="E35" s="92">
        <f t="shared" si="2"/>
        <v>0.40861663636620943</v>
      </c>
      <c r="F35" s="92">
        <f t="shared" si="2"/>
        <v>0.99716810290822289</v>
      </c>
    </row>
    <row r="36" spans="2:6" x14ac:dyDescent="0.25">
      <c r="B36" s="66" t="s">
        <v>389</v>
      </c>
      <c r="C36" s="91">
        <f t="shared" si="2"/>
        <v>1.6904292591355004E-2</v>
      </c>
      <c r="D36" s="91">
        <f t="shared" si="2"/>
        <v>2.1748834659313107E-3</v>
      </c>
      <c r="E36" s="91">
        <f t="shared" si="2"/>
        <v>0.40896090027681509</v>
      </c>
      <c r="F36" s="91">
        <f t="shared" si="2"/>
        <v>2.2691212130955957E-3</v>
      </c>
    </row>
    <row r="37" spans="2:6" x14ac:dyDescent="0.25">
      <c r="B37" s="66" t="s">
        <v>403</v>
      </c>
      <c r="C37" s="91">
        <f t="shared" si="2"/>
        <v>0</v>
      </c>
      <c r="D37" s="91">
        <f t="shared" si="2"/>
        <v>0</v>
      </c>
      <c r="E37" s="91">
        <f t="shared" si="2"/>
        <v>0</v>
      </c>
      <c r="F37" s="91">
        <f t="shared" si="2"/>
        <v>0</v>
      </c>
    </row>
    <row r="38" spans="2:6" x14ac:dyDescent="0.25">
      <c r="B38" s="66" t="s">
        <v>404</v>
      </c>
      <c r="C38" s="91">
        <f t="shared" si="2"/>
        <v>2.6922084339905581E-4</v>
      </c>
      <c r="D38" s="91">
        <f t="shared" si="2"/>
        <v>1.5091900646454434E-3</v>
      </c>
      <c r="E38" s="91">
        <f t="shared" si="2"/>
        <v>0.18242246335697548</v>
      </c>
      <c r="F38" s="91">
        <f t="shared" si="2"/>
        <v>5.6277587868157016E-4</v>
      </c>
    </row>
    <row r="39" spans="2:6" x14ac:dyDescent="0.25">
      <c r="B39" s="67" t="s">
        <v>392</v>
      </c>
      <c r="C39" s="92">
        <f t="shared" si="2"/>
        <v>1.7173513434754061E-2</v>
      </c>
      <c r="D39" s="92">
        <f t="shared" si="2"/>
        <v>3.6840735305767539E-3</v>
      </c>
      <c r="E39" s="92">
        <f t="shared" si="2"/>
        <v>0.59138336363379063</v>
      </c>
      <c r="F39" s="92">
        <f t="shared" si="2"/>
        <v>2.831897091777166E-3</v>
      </c>
    </row>
    <row r="40" spans="2:6" x14ac:dyDescent="0.25">
      <c r="B40" s="69" t="s">
        <v>2</v>
      </c>
      <c r="C40" s="93">
        <f t="shared" si="2"/>
        <v>1</v>
      </c>
      <c r="D40" s="93">
        <f t="shared" si="2"/>
        <v>1</v>
      </c>
      <c r="E40" s="93">
        <f t="shared" si="2"/>
        <v>1</v>
      </c>
      <c r="F40" s="93">
        <f t="shared" si="2"/>
        <v>1</v>
      </c>
    </row>
  </sheetData>
  <mergeCells count="3">
    <mergeCell ref="B3:F3"/>
    <mergeCell ref="B4:F4"/>
    <mergeCell ref="B26:F2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242"/>
  <sheetViews>
    <sheetView workbookViewId="0">
      <selection activeCell="J17" sqref="J17"/>
    </sheetView>
  </sheetViews>
  <sheetFormatPr baseColWidth="10" defaultRowHeight="15" x14ac:dyDescent="0.25"/>
  <cols>
    <col min="3" max="3" width="81.5703125" customWidth="1"/>
    <col min="4" max="4" width="16.5703125" customWidth="1"/>
  </cols>
  <sheetData>
    <row r="2" spans="1:4" ht="15.75" thickBot="1" x14ac:dyDescent="0.3"/>
    <row r="3" spans="1:4" ht="21.75" thickBot="1" x14ac:dyDescent="0.4">
      <c r="C3" s="17" t="s">
        <v>369</v>
      </c>
    </row>
    <row r="4" spans="1:4" ht="15.75" thickBot="1" x14ac:dyDescent="0.3"/>
    <row r="5" spans="1:4" ht="24.75" customHeight="1" thickBot="1" x14ac:dyDescent="0.3">
      <c r="A5" s="2" t="s">
        <v>1</v>
      </c>
      <c r="B5" s="2" t="s">
        <v>4</v>
      </c>
      <c r="C5" s="2" t="s">
        <v>3</v>
      </c>
      <c r="D5" s="2" t="s">
        <v>0</v>
      </c>
    </row>
    <row r="6" spans="1:4" ht="15.75" thickBot="1" x14ac:dyDescent="0.3">
      <c r="A6" s="14" t="s">
        <v>69</v>
      </c>
      <c r="B6" s="15" t="s">
        <v>16</v>
      </c>
      <c r="C6" s="15" t="s">
        <v>70</v>
      </c>
      <c r="D6" s="16" t="s">
        <v>68</v>
      </c>
    </row>
    <row r="7" spans="1:4" ht="15.75" thickBot="1" x14ac:dyDescent="0.3">
      <c r="A7" s="14" t="s">
        <v>301</v>
      </c>
      <c r="B7" s="15" t="s">
        <v>16</v>
      </c>
      <c r="C7" s="15" t="s">
        <v>302</v>
      </c>
      <c r="D7" s="16" t="s">
        <v>300</v>
      </c>
    </row>
    <row r="8" spans="1:4" x14ac:dyDescent="0.25">
      <c r="A8" s="7" t="s">
        <v>163</v>
      </c>
      <c r="B8" s="8" t="s">
        <v>104</v>
      </c>
      <c r="C8" s="8" t="s">
        <v>164</v>
      </c>
      <c r="D8" s="9" t="s">
        <v>162</v>
      </c>
    </row>
    <row r="9" spans="1:4" x14ac:dyDescent="0.25">
      <c r="A9" s="3" t="s">
        <v>163</v>
      </c>
      <c r="B9" s="4" t="s">
        <v>104</v>
      </c>
      <c r="C9" s="5" t="s">
        <v>183</v>
      </c>
      <c r="D9" s="6" t="s">
        <v>182</v>
      </c>
    </row>
    <row r="10" spans="1:4" ht="15.75" thickBot="1" x14ac:dyDescent="0.3">
      <c r="A10" s="10" t="s">
        <v>34</v>
      </c>
      <c r="B10" s="39" t="s">
        <v>26</v>
      </c>
      <c r="C10" s="12" t="s">
        <v>33</v>
      </c>
      <c r="D10" s="13" t="s">
        <v>31</v>
      </c>
    </row>
    <row r="11" spans="1:4" x14ac:dyDescent="0.25">
      <c r="A11" s="7" t="s">
        <v>35</v>
      </c>
      <c r="B11" s="8" t="s">
        <v>8</v>
      </c>
      <c r="C11" s="8" t="s">
        <v>65</v>
      </c>
      <c r="D11" s="9" t="s">
        <v>64</v>
      </c>
    </row>
    <row r="12" spans="1:4" x14ac:dyDescent="0.25">
      <c r="A12" s="3" t="s">
        <v>35</v>
      </c>
      <c r="B12" s="4" t="s">
        <v>8</v>
      </c>
      <c r="C12" s="5" t="s">
        <v>48</v>
      </c>
      <c r="D12" s="6" t="s">
        <v>46</v>
      </c>
    </row>
    <row r="13" spans="1:4" x14ac:dyDescent="0.25">
      <c r="A13" s="3" t="s">
        <v>35</v>
      </c>
      <c r="B13" s="4" t="s">
        <v>8</v>
      </c>
      <c r="C13" s="5" t="s">
        <v>116</v>
      </c>
      <c r="D13" s="6" t="s">
        <v>115</v>
      </c>
    </row>
    <row r="14" spans="1:4" x14ac:dyDescent="0.25">
      <c r="A14" s="3" t="s">
        <v>35</v>
      </c>
      <c r="B14" s="4" t="s">
        <v>8</v>
      </c>
      <c r="C14" s="5" t="s">
        <v>87</v>
      </c>
      <c r="D14" s="6" t="s">
        <v>86</v>
      </c>
    </row>
    <row r="15" spans="1:4" x14ac:dyDescent="0.25">
      <c r="A15" s="3" t="s">
        <v>35</v>
      </c>
      <c r="B15" s="4" t="s">
        <v>8</v>
      </c>
      <c r="C15" s="5" t="s">
        <v>85</v>
      </c>
      <c r="D15" s="6" t="s">
        <v>84</v>
      </c>
    </row>
    <row r="16" spans="1:4" x14ac:dyDescent="0.25">
      <c r="A16" s="3" t="s">
        <v>35</v>
      </c>
      <c r="B16" s="5" t="s">
        <v>8</v>
      </c>
      <c r="C16" s="5" t="s">
        <v>106</v>
      </c>
      <c r="D16" s="6" t="s">
        <v>105</v>
      </c>
    </row>
    <row r="17" spans="1:4" x14ac:dyDescent="0.25">
      <c r="A17" s="3" t="s">
        <v>35</v>
      </c>
      <c r="B17" s="5" t="s">
        <v>8</v>
      </c>
      <c r="C17" s="5" t="s">
        <v>118</v>
      </c>
      <c r="D17" s="6" t="s">
        <v>117</v>
      </c>
    </row>
    <row r="18" spans="1:4" x14ac:dyDescent="0.25">
      <c r="A18" s="40" t="s">
        <v>35</v>
      </c>
      <c r="B18" s="4" t="s">
        <v>8</v>
      </c>
      <c r="C18" s="4" t="s">
        <v>124</v>
      </c>
      <c r="D18" s="41" t="s">
        <v>123</v>
      </c>
    </row>
    <row r="19" spans="1:4" ht="15.75" thickBot="1" x14ac:dyDescent="0.3">
      <c r="A19" s="10" t="s">
        <v>35</v>
      </c>
      <c r="B19" s="11" t="s">
        <v>26</v>
      </c>
      <c r="C19" s="12" t="s">
        <v>33</v>
      </c>
      <c r="D19" s="13" t="s">
        <v>31</v>
      </c>
    </row>
    <row r="20" spans="1:4" x14ac:dyDescent="0.25">
      <c r="A20" s="7" t="s">
        <v>13</v>
      </c>
      <c r="B20" s="8" t="s">
        <v>8</v>
      </c>
      <c r="C20" s="8" t="s">
        <v>14</v>
      </c>
      <c r="D20" s="9" t="s">
        <v>12</v>
      </c>
    </row>
    <row r="21" spans="1:4" x14ac:dyDescent="0.25">
      <c r="A21" s="3" t="s">
        <v>13</v>
      </c>
      <c r="B21" s="4" t="s">
        <v>8</v>
      </c>
      <c r="C21" s="5" t="s">
        <v>65</v>
      </c>
      <c r="D21" s="6" t="s">
        <v>64</v>
      </c>
    </row>
    <row r="22" spans="1:4" x14ac:dyDescent="0.25">
      <c r="A22" s="3" t="s">
        <v>13</v>
      </c>
      <c r="B22" s="4" t="s">
        <v>8</v>
      </c>
      <c r="C22" s="5" t="s">
        <v>48</v>
      </c>
      <c r="D22" s="6" t="s">
        <v>46</v>
      </c>
    </row>
    <row r="23" spans="1:4" x14ac:dyDescent="0.25">
      <c r="A23" s="3" t="s">
        <v>13</v>
      </c>
      <c r="B23" s="4" t="s">
        <v>8</v>
      </c>
      <c r="C23" s="5" t="s">
        <v>116</v>
      </c>
      <c r="D23" s="6" t="s">
        <v>115</v>
      </c>
    </row>
    <row r="24" spans="1:4" x14ac:dyDescent="0.25">
      <c r="A24" s="3" t="s">
        <v>13</v>
      </c>
      <c r="B24" s="4" t="s">
        <v>8</v>
      </c>
      <c r="C24" s="5" t="s">
        <v>76</v>
      </c>
      <c r="D24" s="6" t="s">
        <v>75</v>
      </c>
    </row>
    <row r="25" spans="1:4" x14ac:dyDescent="0.25">
      <c r="A25" s="3" t="s">
        <v>13</v>
      </c>
      <c r="B25" s="4" t="s">
        <v>8</v>
      </c>
      <c r="C25" s="5" t="s">
        <v>87</v>
      </c>
      <c r="D25" s="6" t="s">
        <v>86</v>
      </c>
    </row>
    <row r="26" spans="1:4" x14ac:dyDescent="0.25">
      <c r="A26" s="3" t="s">
        <v>13</v>
      </c>
      <c r="B26" s="4" t="s">
        <v>8</v>
      </c>
      <c r="C26" s="5" t="s">
        <v>94</v>
      </c>
      <c r="D26" s="6" t="s">
        <v>93</v>
      </c>
    </row>
    <row r="27" spans="1:4" x14ac:dyDescent="0.25">
      <c r="A27" s="3" t="s">
        <v>13</v>
      </c>
      <c r="B27" s="4" t="s">
        <v>8</v>
      </c>
      <c r="C27" s="5" t="s">
        <v>118</v>
      </c>
      <c r="D27" s="6" t="s">
        <v>117</v>
      </c>
    </row>
    <row r="28" spans="1:4" x14ac:dyDescent="0.25">
      <c r="A28" s="3" t="s">
        <v>13</v>
      </c>
      <c r="B28" s="5" t="s">
        <v>8</v>
      </c>
      <c r="C28" s="5" t="s">
        <v>124</v>
      </c>
      <c r="D28" s="6" t="s">
        <v>123</v>
      </c>
    </row>
    <row r="29" spans="1:4" x14ac:dyDescent="0.25">
      <c r="A29" s="3" t="s">
        <v>13</v>
      </c>
      <c r="B29" s="5" t="s">
        <v>8</v>
      </c>
      <c r="C29" s="5" t="s">
        <v>67</v>
      </c>
      <c r="D29" s="6" t="s">
        <v>66</v>
      </c>
    </row>
    <row r="30" spans="1:4" x14ac:dyDescent="0.25">
      <c r="A30" s="40" t="s">
        <v>13</v>
      </c>
      <c r="B30" s="37" t="s">
        <v>26</v>
      </c>
      <c r="C30" s="4" t="s">
        <v>25</v>
      </c>
      <c r="D30" s="41" t="s">
        <v>24</v>
      </c>
    </row>
    <row r="31" spans="1:4" x14ac:dyDescent="0.25">
      <c r="A31" s="3" t="s">
        <v>13</v>
      </c>
      <c r="B31" s="4" t="s">
        <v>26</v>
      </c>
      <c r="C31" s="5" t="s">
        <v>33</v>
      </c>
      <c r="D31" s="6" t="s">
        <v>31</v>
      </c>
    </row>
    <row r="32" spans="1:4" ht="15.75" thickBot="1" x14ac:dyDescent="0.3">
      <c r="A32" s="10" t="s">
        <v>13</v>
      </c>
      <c r="B32" s="39" t="s">
        <v>26</v>
      </c>
      <c r="C32" s="12" t="s">
        <v>135</v>
      </c>
      <c r="D32" s="13" t="s">
        <v>134</v>
      </c>
    </row>
    <row r="33" spans="1:4" x14ac:dyDescent="0.25">
      <c r="A33" s="7" t="s">
        <v>36</v>
      </c>
      <c r="B33" s="8" t="s">
        <v>8</v>
      </c>
      <c r="C33" s="8" t="s">
        <v>118</v>
      </c>
      <c r="D33" s="9" t="s">
        <v>117</v>
      </c>
    </row>
    <row r="34" spans="1:4" x14ac:dyDescent="0.25">
      <c r="A34" s="3" t="s">
        <v>36</v>
      </c>
      <c r="B34" s="4" t="s">
        <v>8</v>
      </c>
      <c r="C34" s="5" t="s">
        <v>124</v>
      </c>
      <c r="D34" s="6" t="s">
        <v>123</v>
      </c>
    </row>
    <row r="35" spans="1:4" ht="15.75" thickBot="1" x14ac:dyDescent="0.3">
      <c r="A35" s="10" t="s">
        <v>36</v>
      </c>
      <c r="B35" s="39" t="s">
        <v>26</v>
      </c>
      <c r="C35" s="12" t="s">
        <v>33</v>
      </c>
      <c r="D35" s="13" t="s">
        <v>31</v>
      </c>
    </row>
    <row r="36" spans="1:4" x14ac:dyDescent="0.25">
      <c r="A36" s="7" t="s">
        <v>37</v>
      </c>
      <c r="B36" s="8" t="s">
        <v>42</v>
      </c>
      <c r="C36" s="8" t="s">
        <v>122</v>
      </c>
      <c r="D36" s="9" t="s">
        <v>121</v>
      </c>
    </row>
    <row r="37" spans="1:4" ht="15.75" thickBot="1" x14ac:dyDescent="0.3">
      <c r="A37" s="10" t="s">
        <v>37</v>
      </c>
      <c r="B37" s="11" t="s">
        <v>26</v>
      </c>
      <c r="C37" s="12" t="s">
        <v>33</v>
      </c>
      <c r="D37" s="13" t="s">
        <v>31</v>
      </c>
    </row>
    <row r="38" spans="1:4" ht="15.75" thickBot="1" x14ac:dyDescent="0.3">
      <c r="A38" s="14" t="s">
        <v>29</v>
      </c>
      <c r="B38" s="15" t="s">
        <v>8</v>
      </c>
      <c r="C38" s="15" t="s">
        <v>30</v>
      </c>
      <c r="D38" s="16" t="s">
        <v>28</v>
      </c>
    </row>
    <row r="39" spans="1:4" x14ac:dyDescent="0.25">
      <c r="A39" s="7" t="s">
        <v>56</v>
      </c>
      <c r="B39" s="8" t="s">
        <v>8</v>
      </c>
      <c r="C39" s="8" t="s">
        <v>57</v>
      </c>
      <c r="D39" s="9" t="s">
        <v>55</v>
      </c>
    </row>
    <row r="40" spans="1:4" ht="15.75" thickBot="1" x14ac:dyDescent="0.3">
      <c r="A40" s="10" t="s">
        <v>56</v>
      </c>
      <c r="B40" s="12" t="s">
        <v>8</v>
      </c>
      <c r="C40" s="12" t="s">
        <v>74</v>
      </c>
      <c r="D40" s="13" t="s">
        <v>73</v>
      </c>
    </row>
    <row r="41" spans="1:4" x14ac:dyDescent="0.25">
      <c r="A41" s="7" t="s">
        <v>208</v>
      </c>
      <c r="B41" s="8" t="s">
        <v>16</v>
      </c>
      <c r="C41" s="8" t="s">
        <v>264</v>
      </c>
      <c r="D41" s="9" t="s">
        <v>263</v>
      </c>
    </row>
    <row r="42" spans="1:4" x14ac:dyDescent="0.25">
      <c r="A42" s="3" t="s">
        <v>208</v>
      </c>
      <c r="B42" s="5" t="s">
        <v>16</v>
      </c>
      <c r="C42" s="5" t="s">
        <v>324</v>
      </c>
      <c r="D42" s="6" t="s">
        <v>323</v>
      </c>
    </row>
    <row r="43" spans="1:4" ht="15.75" thickBot="1" x14ac:dyDescent="0.3">
      <c r="A43" s="10" t="s">
        <v>208</v>
      </c>
      <c r="B43" s="42" t="s">
        <v>115</v>
      </c>
      <c r="C43" s="12" t="s">
        <v>209</v>
      </c>
      <c r="D43" s="13" t="s">
        <v>207</v>
      </c>
    </row>
    <row r="44" spans="1:4" ht="15.75" thickBot="1" x14ac:dyDescent="0.3">
      <c r="A44" s="14" t="s">
        <v>47</v>
      </c>
      <c r="B44" s="15" t="s">
        <v>8</v>
      </c>
      <c r="C44" s="15" t="s">
        <v>48</v>
      </c>
      <c r="D44" s="16" t="s">
        <v>46</v>
      </c>
    </row>
    <row r="45" spans="1:4" ht="15.75" thickBot="1" x14ac:dyDescent="0.3">
      <c r="A45" s="14" t="s">
        <v>313</v>
      </c>
      <c r="B45" s="15" t="s">
        <v>252</v>
      </c>
      <c r="C45" s="15" t="s">
        <v>314</v>
      </c>
      <c r="D45" s="16" t="s">
        <v>312</v>
      </c>
    </row>
    <row r="46" spans="1:4" ht="15.75" thickBot="1" x14ac:dyDescent="0.3">
      <c r="A46" s="14" t="s">
        <v>270</v>
      </c>
      <c r="B46" s="43" t="s">
        <v>16</v>
      </c>
      <c r="C46" s="15" t="s">
        <v>271</v>
      </c>
      <c r="D46" s="16" t="s">
        <v>269</v>
      </c>
    </row>
    <row r="47" spans="1:4" ht="15.75" thickBot="1" x14ac:dyDescent="0.3">
      <c r="A47" s="14" t="s">
        <v>272</v>
      </c>
      <c r="B47" s="15" t="s">
        <v>16</v>
      </c>
      <c r="C47" s="15" t="s">
        <v>271</v>
      </c>
      <c r="D47" s="16" t="s">
        <v>269</v>
      </c>
    </row>
    <row r="48" spans="1:4" x14ac:dyDescent="0.25">
      <c r="A48" s="7" t="s">
        <v>159</v>
      </c>
      <c r="B48" s="8" t="s">
        <v>104</v>
      </c>
      <c r="C48" s="8" t="s">
        <v>160</v>
      </c>
      <c r="D48" s="9" t="s">
        <v>158</v>
      </c>
    </row>
    <row r="49" spans="1:4" ht="15.75" thickBot="1" x14ac:dyDescent="0.3">
      <c r="A49" s="10" t="s">
        <v>159</v>
      </c>
      <c r="B49" s="12" t="s">
        <v>104</v>
      </c>
      <c r="C49" s="12" t="s">
        <v>172</v>
      </c>
      <c r="D49" s="13" t="s">
        <v>171</v>
      </c>
    </row>
    <row r="50" spans="1:4" ht="15.75" thickBot="1" x14ac:dyDescent="0.3">
      <c r="A50" s="14" t="s">
        <v>59</v>
      </c>
      <c r="B50" s="15" t="s">
        <v>26</v>
      </c>
      <c r="C50" s="15" t="s">
        <v>60</v>
      </c>
      <c r="D50" s="16" t="s">
        <v>58</v>
      </c>
    </row>
    <row r="51" spans="1:4" ht="15.75" thickBot="1" x14ac:dyDescent="0.3">
      <c r="A51" s="14" t="s">
        <v>32</v>
      </c>
      <c r="B51" s="15" t="s">
        <v>26</v>
      </c>
      <c r="C51" s="15" t="s">
        <v>33</v>
      </c>
      <c r="D51" s="16" t="s">
        <v>31</v>
      </c>
    </row>
    <row r="52" spans="1:4" x14ac:dyDescent="0.25">
      <c r="A52" s="7" t="s">
        <v>240</v>
      </c>
      <c r="B52" s="8" t="s">
        <v>16</v>
      </c>
      <c r="C52" s="8" t="s">
        <v>254</v>
      </c>
      <c r="D52" s="9" t="s">
        <v>253</v>
      </c>
    </row>
    <row r="53" spans="1:4" x14ac:dyDescent="0.25">
      <c r="A53" s="3" t="s">
        <v>240</v>
      </c>
      <c r="B53" s="38" t="s">
        <v>16</v>
      </c>
      <c r="C53" s="5" t="s">
        <v>241</v>
      </c>
      <c r="D53" s="6" t="s">
        <v>239</v>
      </c>
    </row>
    <row r="54" spans="1:4" x14ac:dyDescent="0.25">
      <c r="A54" s="3" t="s">
        <v>240</v>
      </c>
      <c r="B54" s="5" t="s">
        <v>16</v>
      </c>
      <c r="C54" s="5" t="s">
        <v>320</v>
      </c>
      <c r="D54" s="6" t="s">
        <v>319</v>
      </c>
    </row>
    <row r="55" spans="1:4" x14ac:dyDescent="0.25">
      <c r="A55" s="3" t="s">
        <v>240</v>
      </c>
      <c r="B55" s="38" t="s">
        <v>16</v>
      </c>
      <c r="C55" s="5" t="s">
        <v>256</v>
      </c>
      <c r="D55" s="6" t="s">
        <v>255</v>
      </c>
    </row>
    <row r="56" spans="1:4" x14ac:dyDescent="0.25">
      <c r="A56" s="3" t="s">
        <v>240</v>
      </c>
      <c r="B56" s="38" t="s">
        <v>16</v>
      </c>
      <c r="C56" s="5" t="s">
        <v>333</v>
      </c>
      <c r="D56" s="6" t="s">
        <v>332</v>
      </c>
    </row>
    <row r="57" spans="1:4" x14ac:dyDescent="0.25">
      <c r="A57" s="3" t="s">
        <v>240</v>
      </c>
      <c r="B57" s="5" t="s">
        <v>16</v>
      </c>
      <c r="C57" s="5" t="s">
        <v>279</v>
      </c>
      <c r="D57" s="6" t="s">
        <v>278</v>
      </c>
    </row>
    <row r="58" spans="1:4" ht="15.75" thickBot="1" x14ac:dyDescent="0.3">
      <c r="A58" s="10" t="s">
        <v>240</v>
      </c>
      <c r="B58" s="12" t="s">
        <v>16</v>
      </c>
      <c r="C58" s="12" t="s">
        <v>271</v>
      </c>
      <c r="D58" s="13" t="s">
        <v>269</v>
      </c>
    </row>
    <row r="59" spans="1:4" ht="15.75" thickBot="1" x14ac:dyDescent="0.3">
      <c r="A59" s="14" t="s">
        <v>288</v>
      </c>
      <c r="B59" s="15" t="s">
        <v>16</v>
      </c>
      <c r="C59" s="15" t="s">
        <v>289</v>
      </c>
      <c r="D59" s="16" t="s">
        <v>287</v>
      </c>
    </row>
    <row r="60" spans="1:4" x14ac:dyDescent="0.25">
      <c r="A60" s="7" t="s">
        <v>71</v>
      </c>
      <c r="B60" s="8" t="s">
        <v>284</v>
      </c>
      <c r="C60" s="8" t="s">
        <v>283</v>
      </c>
      <c r="D60" s="9" t="s">
        <v>282</v>
      </c>
    </row>
    <row r="61" spans="1:4" x14ac:dyDescent="0.25">
      <c r="A61" s="3" t="s">
        <v>71</v>
      </c>
      <c r="B61" s="5" t="s">
        <v>284</v>
      </c>
      <c r="C61" s="5" t="s">
        <v>293</v>
      </c>
      <c r="D61" s="6" t="s">
        <v>292</v>
      </c>
    </row>
    <row r="62" spans="1:4" ht="15.75" thickBot="1" x14ac:dyDescent="0.3">
      <c r="A62" s="10" t="s">
        <v>71</v>
      </c>
      <c r="B62" s="12" t="s">
        <v>16</v>
      </c>
      <c r="C62" s="12" t="s">
        <v>70</v>
      </c>
      <c r="D62" s="13" t="s">
        <v>68</v>
      </c>
    </row>
    <row r="63" spans="1:4" ht="15.75" thickBot="1" x14ac:dyDescent="0.3">
      <c r="A63" s="14" t="s">
        <v>315</v>
      </c>
      <c r="B63" s="15" t="s">
        <v>252</v>
      </c>
      <c r="C63" s="15" t="s">
        <v>314</v>
      </c>
      <c r="D63" s="16" t="s">
        <v>312</v>
      </c>
    </row>
    <row r="64" spans="1:4" x14ac:dyDescent="0.25">
      <c r="A64" s="7" t="s">
        <v>250</v>
      </c>
      <c r="B64" s="8" t="s">
        <v>252</v>
      </c>
      <c r="C64" s="8" t="s">
        <v>251</v>
      </c>
      <c r="D64" s="9" t="s">
        <v>249</v>
      </c>
    </row>
    <row r="65" spans="1:4" ht="15.75" thickBot="1" x14ac:dyDescent="0.3">
      <c r="A65" s="10" t="s">
        <v>250</v>
      </c>
      <c r="B65" s="12" t="s">
        <v>16</v>
      </c>
      <c r="C65" s="12" t="s">
        <v>302</v>
      </c>
      <c r="D65" s="13" t="s">
        <v>300</v>
      </c>
    </row>
    <row r="66" spans="1:4" ht="15.75" thickBot="1" x14ac:dyDescent="0.3">
      <c r="A66" s="14" t="s">
        <v>233</v>
      </c>
      <c r="B66" s="15" t="s">
        <v>16</v>
      </c>
      <c r="C66" s="15" t="s">
        <v>234</v>
      </c>
      <c r="D66" s="16" t="s">
        <v>232</v>
      </c>
    </row>
    <row r="67" spans="1:4" ht="15.75" thickBot="1" x14ac:dyDescent="0.3">
      <c r="A67" s="14" t="s">
        <v>303</v>
      </c>
      <c r="B67" s="43" t="s">
        <v>16</v>
      </c>
      <c r="C67" s="15" t="s">
        <v>302</v>
      </c>
      <c r="D67" s="16" t="s">
        <v>300</v>
      </c>
    </row>
    <row r="68" spans="1:4" x14ac:dyDescent="0.25">
      <c r="A68" s="7" t="s">
        <v>72</v>
      </c>
      <c r="B68" s="8" t="s">
        <v>16</v>
      </c>
      <c r="C68" s="8" t="s">
        <v>70</v>
      </c>
      <c r="D68" s="9" t="s">
        <v>68</v>
      </c>
    </row>
    <row r="69" spans="1:4" ht="15.75" thickBot="1" x14ac:dyDescent="0.3">
      <c r="A69" s="10" t="s">
        <v>72</v>
      </c>
      <c r="B69" s="12" t="s">
        <v>16</v>
      </c>
      <c r="C69" s="12" t="s">
        <v>302</v>
      </c>
      <c r="D69" s="13" t="s">
        <v>300</v>
      </c>
    </row>
    <row r="70" spans="1:4" ht="15.75" thickBot="1" x14ac:dyDescent="0.3">
      <c r="A70" s="14" t="s">
        <v>113</v>
      </c>
      <c r="B70" s="15" t="s">
        <v>42</v>
      </c>
      <c r="C70" s="15" t="s">
        <v>114</v>
      </c>
      <c r="D70" s="16" t="s">
        <v>112</v>
      </c>
    </row>
    <row r="71" spans="1:4" x14ac:dyDescent="0.25">
      <c r="A71" s="7" t="s">
        <v>49</v>
      </c>
      <c r="B71" s="8" t="s">
        <v>42</v>
      </c>
      <c r="C71" s="8" t="s">
        <v>78</v>
      </c>
      <c r="D71" s="9" t="s">
        <v>77</v>
      </c>
    </row>
    <row r="72" spans="1:4" x14ac:dyDescent="0.25">
      <c r="A72" s="3" t="s">
        <v>49</v>
      </c>
      <c r="B72" s="5" t="s">
        <v>42</v>
      </c>
      <c r="C72" s="5" t="s">
        <v>350</v>
      </c>
      <c r="D72" s="6" t="s">
        <v>351</v>
      </c>
    </row>
    <row r="73" spans="1:4" ht="15.75" thickBot="1" x14ac:dyDescent="0.3">
      <c r="A73" s="10" t="s">
        <v>49</v>
      </c>
      <c r="B73" s="12" t="s">
        <v>8</v>
      </c>
      <c r="C73" s="12" t="s">
        <v>48</v>
      </c>
      <c r="D73" s="13" t="s">
        <v>46</v>
      </c>
    </row>
    <row r="74" spans="1:4" ht="15.75" thickBot="1" x14ac:dyDescent="0.3">
      <c r="A74" s="14" t="s">
        <v>316</v>
      </c>
      <c r="B74" s="15" t="s">
        <v>252</v>
      </c>
      <c r="C74" s="15" t="s">
        <v>314</v>
      </c>
      <c r="D74" s="16" t="s">
        <v>312</v>
      </c>
    </row>
    <row r="75" spans="1:4" x14ac:dyDescent="0.25">
      <c r="A75" s="7" t="s">
        <v>18</v>
      </c>
      <c r="B75" s="8" t="s">
        <v>42</v>
      </c>
      <c r="C75" s="8" t="s">
        <v>78</v>
      </c>
      <c r="D75" s="9" t="s">
        <v>77</v>
      </c>
    </row>
    <row r="76" spans="1:4" x14ac:dyDescent="0.25">
      <c r="A76" s="3" t="s">
        <v>18</v>
      </c>
      <c r="B76" s="38" t="s">
        <v>349</v>
      </c>
      <c r="C76" s="5" t="s">
        <v>133</v>
      </c>
      <c r="D76" s="6" t="s">
        <v>132</v>
      </c>
    </row>
    <row r="77" spans="1:4" x14ac:dyDescent="0.25">
      <c r="A77" s="3" t="s">
        <v>18</v>
      </c>
      <c r="B77" s="5" t="s">
        <v>8</v>
      </c>
      <c r="C77" s="5" t="s">
        <v>19</v>
      </c>
      <c r="D77" s="6" t="s">
        <v>17</v>
      </c>
    </row>
    <row r="78" spans="1:4" x14ac:dyDescent="0.25">
      <c r="A78" s="3" t="s">
        <v>18</v>
      </c>
      <c r="B78" s="5" t="s">
        <v>8</v>
      </c>
      <c r="C78" s="5" t="s">
        <v>44</v>
      </c>
      <c r="D78" s="6" t="s">
        <v>43</v>
      </c>
    </row>
    <row r="79" spans="1:4" x14ac:dyDescent="0.25">
      <c r="A79" s="3" t="s">
        <v>18</v>
      </c>
      <c r="B79" s="5" t="s">
        <v>8</v>
      </c>
      <c r="C79" s="5" t="s">
        <v>54</v>
      </c>
      <c r="D79" s="6" t="s">
        <v>53</v>
      </c>
    </row>
    <row r="80" spans="1:4" x14ac:dyDescent="0.25">
      <c r="A80" s="3" t="s">
        <v>18</v>
      </c>
      <c r="B80" s="5" t="s">
        <v>8</v>
      </c>
      <c r="C80" s="5" t="s">
        <v>126</v>
      </c>
      <c r="D80" s="6" t="s">
        <v>125</v>
      </c>
    </row>
    <row r="81" spans="1:4" ht="15.75" thickBot="1" x14ac:dyDescent="0.3">
      <c r="A81" s="10" t="s">
        <v>18</v>
      </c>
      <c r="B81" s="12" t="s">
        <v>26</v>
      </c>
      <c r="C81" s="12" t="s">
        <v>111</v>
      </c>
      <c r="D81" s="13" t="s">
        <v>110</v>
      </c>
    </row>
    <row r="82" spans="1:4" ht="15.75" thickBot="1" x14ac:dyDescent="0.3">
      <c r="A82" s="14" t="s">
        <v>40</v>
      </c>
      <c r="B82" s="43" t="s">
        <v>349</v>
      </c>
      <c r="C82" s="15" t="s">
        <v>41</v>
      </c>
      <c r="D82" s="16" t="s">
        <v>39</v>
      </c>
    </row>
    <row r="83" spans="1:4" x14ac:dyDescent="0.25">
      <c r="A83" s="7" t="s">
        <v>6</v>
      </c>
      <c r="B83" s="44" t="s">
        <v>349</v>
      </c>
      <c r="C83" s="8" t="s">
        <v>52</v>
      </c>
      <c r="D83" s="9" t="s">
        <v>51</v>
      </c>
    </row>
    <row r="84" spans="1:4" x14ac:dyDescent="0.25">
      <c r="A84" s="3" t="s">
        <v>6</v>
      </c>
      <c r="B84" s="38" t="s">
        <v>349</v>
      </c>
      <c r="C84" s="5" t="s">
        <v>129</v>
      </c>
      <c r="D84" s="6" t="s">
        <v>128</v>
      </c>
    </row>
    <row r="85" spans="1:4" x14ac:dyDescent="0.25">
      <c r="A85" s="3" t="s">
        <v>6</v>
      </c>
      <c r="B85" s="5" t="s">
        <v>8</v>
      </c>
      <c r="C85" s="5" t="s">
        <v>7</v>
      </c>
      <c r="D85" s="6" t="s">
        <v>5</v>
      </c>
    </row>
    <row r="86" spans="1:4" ht="15.75" thickBot="1" x14ac:dyDescent="0.3">
      <c r="A86" s="10" t="s">
        <v>6</v>
      </c>
      <c r="B86" s="12" t="s">
        <v>8</v>
      </c>
      <c r="C86" s="12" t="s">
        <v>54</v>
      </c>
      <c r="D86" s="13" t="s">
        <v>53</v>
      </c>
    </row>
    <row r="87" spans="1:4" ht="15.75" thickBot="1" x14ac:dyDescent="0.3">
      <c r="A87" s="14" t="s">
        <v>127</v>
      </c>
      <c r="B87" s="15" t="s">
        <v>8</v>
      </c>
      <c r="C87" s="15" t="s">
        <v>126</v>
      </c>
      <c r="D87" s="16" t="s">
        <v>125</v>
      </c>
    </row>
    <row r="88" spans="1:4" x14ac:dyDescent="0.25">
      <c r="A88" s="7" t="s">
        <v>27</v>
      </c>
      <c r="B88" s="8" t="s">
        <v>42</v>
      </c>
      <c r="C88" s="8" t="s">
        <v>80</v>
      </c>
      <c r="D88" s="9" t="s">
        <v>79</v>
      </c>
    </row>
    <row r="89" spans="1:4" x14ac:dyDescent="0.25">
      <c r="A89" s="3" t="s">
        <v>27</v>
      </c>
      <c r="B89" s="38" t="s">
        <v>349</v>
      </c>
      <c r="C89" s="5" t="s">
        <v>90</v>
      </c>
      <c r="D89" s="6" t="s">
        <v>89</v>
      </c>
    </row>
    <row r="90" spans="1:4" x14ac:dyDescent="0.25">
      <c r="A90" s="3" t="s">
        <v>27</v>
      </c>
      <c r="B90" s="38" t="s">
        <v>349</v>
      </c>
      <c r="C90" s="5" t="s">
        <v>129</v>
      </c>
      <c r="D90" s="6" t="s">
        <v>128</v>
      </c>
    </row>
    <row r="91" spans="1:4" x14ac:dyDescent="0.25">
      <c r="A91" s="3" t="s">
        <v>27</v>
      </c>
      <c r="B91" s="5" t="s">
        <v>8</v>
      </c>
      <c r="C91" s="5" t="s">
        <v>83</v>
      </c>
      <c r="D91" s="6" t="s">
        <v>82</v>
      </c>
    </row>
    <row r="92" spans="1:4" x14ac:dyDescent="0.25">
      <c r="A92" s="3" t="s">
        <v>27</v>
      </c>
      <c r="B92" s="5" t="s">
        <v>8</v>
      </c>
      <c r="C92" s="5" t="s">
        <v>120</v>
      </c>
      <c r="D92" s="6" t="s">
        <v>119</v>
      </c>
    </row>
    <row r="93" spans="1:4" ht="15.75" thickBot="1" x14ac:dyDescent="0.3">
      <c r="A93" s="10" t="s">
        <v>27</v>
      </c>
      <c r="B93" s="12" t="s">
        <v>26</v>
      </c>
      <c r="C93" s="12" t="s">
        <v>25</v>
      </c>
      <c r="D93" s="13" t="s">
        <v>24</v>
      </c>
    </row>
    <row r="94" spans="1:4" x14ac:dyDescent="0.25">
      <c r="A94" s="7" t="s">
        <v>10</v>
      </c>
      <c r="B94" s="44" t="s">
        <v>349</v>
      </c>
      <c r="C94" s="8" t="s">
        <v>63</v>
      </c>
      <c r="D94" s="9" t="s">
        <v>62</v>
      </c>
    </row>
    <row r="95" spans="1:4" x14ac:dyDescent="0.25">
      <c r="A95" s="3" t="s">
        <v>10</v>
      </c>
      <c r="B95" s="38" t="s">
        <v>349</v>
      </c>
      <c r="C95" s="5" t="s">
        <v>92</v>
      </c>
      <c r="D95" s="6" t="s">
        <v>91</v>
      </c>
    </row>
    <row r="96" spans="1:4" x14ac:dyDescent="0.25">
      <c r="A96" s="3" t="s">
        <v>10</v>
      </c>
      <c r="B96" s="5" t="s">
        <v>8</v>
      </c>
      <c r="C96" s="5" t="s">
        <v>11</v>
      </c>
      <c r="D96" s="6" t="s">
        <v>9</v>
      </c>
    </row>
    <row r="97" spans="1:4" x14ac:dyDescent="0.25">
      <c r="A97" s="3" t="s">
        <v>10</v>
      </c>
      <c r="B97" s="5" t="s">
        <v>8</v>
      </c>
      <c r="C97" s="5" t="s">
        <v>54</v>
      </c>
      <c r="D97" s="6" t="s">
        <v>53</v>
      </c>
    </row>
    <row r="98" spans="1:4" ht="15.75" thickBot="1" x14ac:dyDescent="0.3">
      <c r="A98" s="10" t="s">
        <v>10</v>
      </c>
      <c r="B98" s="12" t="s">
        <v>8</v>
      </c>
      <c r="C98" s="12" t="s">
        <v>120</v>
      </c>
      <c r="D98" s="13" t="s">
        <v>119</v>
      </c>
    </row>
    <row r="99" spans="1:4" ht="15.75" thickBot="1" x14ac:dyDescent="0.3">
      <c r="A99" s="14" t="s">
        <v>81</v>
      </c>
      <c r="B99" s="15" t="s">
        <v>42</v>
      </c>
      <c r="C99" s="15" t="s">
        <v>80</v>
      </c>
      <c r="D99" s="16" t="s">
        <v>79</v>
      </c>
    </row>
    <row r="100" spans="1:4" ht="15.75" thickBot="1" x14ac:dyDescent="0.3">
      <c r="A100" s="14" t="s">
        <v>38</v>
      </c>
      <c r="B100" s="15" t="s">
        <v>26</v>
      </c>
      <c r="C100" s="15" t="s">
        <v>33</v>
      </c>
      <c r="D100" s="16" t="s">
        <v>31</v>
      </c>
    </row>
    <row r="101" spans="1:4" x14ac:dyDescent="0.25">
      <c r="A101" s="7" t="s">
        <v>266</v>
      </c>
      <c r="B101" s="8" t="s">
        <v>284</v>
      </c>
      <c r="C101" s="8" t="s">
        <v>283</v>
      </c>
      <c r="D101" s="9" t="s">
        <v>282</v>
      </c>
    </row>
    <row r="102" spans="1:4" x14ac:dyDescent="0.25">
      <c r="A102" s="3" t="s">
        <v>266</v>
      </c>
      <c r="B102" s="38" t="s">
        <v>16</v>
      </c>
      <c r="C102" s="5" t="s">
        <v>267</v>
      </c>
      <c r="D102" s="6" t="s">
        <v>265</v>
      </c>
    </row>
    <row r="103" spans="1:4" ht="15.75" thickBot="1" x14ac:dyDescent="0.3">
      <c r="A103" s="10" t="s">
        <v>266</v>
      </c>
      <c r="B103" s="42" t="s">
        <v>115</v>
      </c>
      <c r="C103" s="12" t="s">
        <v>322</v>
      </c>
      <c r="D103" s="13" t="s">
        <v>321</v>
      </c>
    </row>
    <row r="104" spans="1:4" ht="15.75" thickBot="1" x14ac:dyDescent="0.3">
      <c r="A104" s="14" t="s">
        <v>268</v>
      </c>
      <c r="B104" s="15" t="s">
        <v>16</v>
      </c>
      <c r="C104" s="15" t="s">
        <v>267</v>
      </c>
      <c r="D104" s="16" t="s">
        <v>265</v>
      </c>
    </row>
    <row r="105" spans="1:4" ht="15.75" thickBot="1" x14ac:dyDescent="0.3">
      <c r="A105" s="14" t="s">
        <v>285</v>
      </c>
      <c r="B105" s="15" t="s">
        <v>284</v>
      </c>
      <c r="C105" s="15" t="s">
        <v>283</v>
      </c>
      <c r="D105" s="16" t="s">
        <v>282</v>
      </c>
    </row>
    <row r="106" spans="1:4" x14ac:dyDescent="0.25">
      <c r="A106" s="7" t="s">
        <v>88</v>
      </c>
      <c r="B106" s="8" t="s">
        <v>8</v>
      </c>
      <c r="C106" s="8" t="s">
        <v>87</v>
      </c>
      <c r="D106" s="9" t="s">
        <v>86</v>
      </c>
    </row>
    <row r="107" spans="1:4" x14ac:dyDescent="0.25">
      <c r="A107" s="3" t="s">
        <v>88</v>
      </c>
      <c r="B107" s="5" t="s">
        <v>8</v>
      </c>
      <c r="C107" s="5" t="s">
        <v>118</v>
      </c>
      <c r="D107" s="6" t="s">
        <v>117</v>
      </c>
    </row>
    <row r="108" spans="1:4" x14ac:dyDescent="0.25">
      <c r="A108" s="3" t="s">
        <v>88</v>
      </c>
      <c r="B108" s="5" t="s">
        <v>16</v>
      </c>
      <c r="C108" s="5" t="s">
        <v>306</v>
      </c>
      <c r="D108" s="6" t="s">
        <v>305</v>
      </c>
    </row>
    <row r="109" spans="1:4" x14ac:dyDescent="0.25">
      <c r="A109" s="3" t="s">
        <v>88</v>
      </c>
      <c r="B109" s="5" t="s">
        <v>16</v>
      </c>
      <c r="C109" s="5" t="s">
        <v>262</v>
      </c>
      <c r="D109" s="6" t="s">
        <v>261</v>
      </c>
    </row>
    <row r="110" spans="1:4" x14ac:dyDescent="0.25">
      <c r="A110" s="3" t="s">
        <v>88</v>
      </c>
      <c r="B110" s="5" t="s">
        <v>16</v>
      </c>
      <c r="C110" s="5" t="s">
        <v>267</v>
      </c>
      <c r="D110" s="6" t="s">
        <v>265</v>
      </c>
    </row>
    <row r="111" spans="1:4" x14ac:dyDescent="0.25">
      <c r="A111" s="3" t="s">
        <v>88</v>
      </c>
      <c r="B111" s="38" t="s">
        <v>115</v>
      </c>
      <c r="C111" s="5" t="s">
        <v>209</v>
      </c>
      <c r="D111" s="6" t="s">
        <v>207</v>
      </c>
    </row>
    <row r="112" spans="1:4" ht="15.75" thickBot="1" x14ac:dyDescent="0.3">
      <c r="A112" s="10" t="s">
        <v>88</v>
      </c>
      <c r="B112" s="42" t="s">
        <v>115</v>
      </c>
      <c r="C112" s="12" t="s">
        <v>328</v>
      </c>
      <c r="D112" s="13" t="s">
        <v>327</v>
      </c>
    </row>
    <row r="113" spans="1:4" ht="15.75" thickBot="1" x14ac:dyDescent="0.3">
      <c r="A113" s="14" t="s">
        <v>273</v>
      </c>
      <c r="B113" s="15" t="s">
        <v>16</v>
      </c>
      <c r="C113" s="15" t="s">
        <v>271</v>
      </c>
      <c r="D113" s="16" t="s">
        <v>269</v>
      </c>
    </row>
    <row r="114" spans="1:4" ht="15.75" thickBot="1" x14ac:dyDescent="0.3">
      <c r="A114" s="14" t="s">
        <v>236</v>
      </c>
      <c r="B114" s="15" t="s">
        <v>16</v>
      </c>
      <c r="C114" s="15" t="s">
        <v>237</v>
      </c>
      <c r="D114" s="16" t="s">
        <v>235</v>
      </c>
    </row>
    <row r="115" spans="1:4" x14ac:dyDescent="0.25">
      <c r="A115" s="7" t="s">
        <v>219</v>
      </c>
      <c r="B115" s="8" t="s">
        <v>16</v>
      </c>
      <c r="C115" s="8" t="s">
        <v>220</v>
      </c>
      <c r="D115" s="9" t="s">
        <v>218</v>
      </c>
    </row>
    <row r="116" spans="1:4" x14ac:dyDescent="0.25">
      <c r="A116" s="3" t="s">
        <v>219</v>
      </c>
      <c r="B116" s="5" t="s">
        <v>16</v>
      </c>
      <c r="C116" s="5" t="s">
        <v>318</v>
      </c>
      <c r="D116" s="6" t="s">
        <v>317</v>
      </c>
    </row>
    <row r="117" spans="1:4" x14ac:dyDescent="0.25">
      <c r="A117" s="3" t="s">
        <v>219</v>
      </c>
      <c r="B117" s="5" t="s">
        <v>16</v>
      </c>
      <c r="C117" s="5" t="s">
        <v>243</v>
      </c>
      <c r="D117" s="6" t="s">
        <v>242</v>
      </c>
    </row>
    <row r="118" spans="1:4" x14ac:dyDescent="0.25">
      <c r="A118" s="3" t="s">
        <v>219</v>
      </c>
      <c r="B118" s="5" t="s">
        <v>16</v>
      </c>
      <c r="C118" s="5" t="s">
        <v>222</v>
      </c>
      <c r="D118" s="6" t="s">
        <v>221</v>
      </c>
    </row>
    <row r="119" spans="1:4" x14ac:dyDescent="0.25">
      <c r="A119" s="3" t="s">
        <v>219</v>
      </c>
      <c r="B119" s="5" t="s">
        <v>16</v>
      </c>
      <c r="C119" s="5" t="s">
        <v>248</v>
      </c>
      <c r="D119" s="6" t="s">
        <v>247</v>
      </c>
    </row>
    <row r="120" spans="1:4" x14ac:dyDescent="0.25">
      <c r="A120" s="3" t="s">
        <v>219</v>
      </c>
      <c r="B120" s="5" t="s">
        <v>16</v>
      </c>
      <c r="C120" s="5" t="s">
        <v>281</v>
      </c>
      <c r="D120" s="6" t="s">
        <v>280</v>
      </c>
    </row>
    <row r="121" spans="1:4" x14ac:dyDescent="0.25">
      <c r="A121" s="3" t="s">
        <v>219</v>
      </c>
      <c r="B121" s="5" t="s">
        <v>16</v>
      </c>
      <c r="C121" s="5" t="s">
        <v>228</v>
      </c>
      <c r="D121" s="6" t="s">
        <v>227</v>
      </c>
    </row>
    <row r="122" spans="1:4" ht="15.75" thickBot="1" x14ac:dyDescent="0.3">
      <c r="A122" s="10" t="s">
        <v>219</v>
      </c>
      <c r="B122" s="42" t="s">
        <v>16</v>
      </c>
      <c r="C122" s="12" t="s">
        <v>291</v>
      </c>
      <c r="D122" s="13" t="s">
        <v>290</v>
      </c>
    </row>
    <row r="123" spans="1:4" ht="15.75" thickBot="1" x14ac:dyDescent="0.3">
      <c r="A123" s="14" t="s">
        <v>174</v>
      </c>
      <c r="B123" s="15" t="s">
        <v>104</v>
      </c>
      <c r="C123" s="15" t="s">
        <v>175</v>
      </c>
      <c r="D123" s="16" t="s">
        <v>173</v>
      </c>
    </row>
    <row r="124" spans="1:4" x14ac:dyDescent="0.25">
      <c r="A124" s="7" t="s">
        <v>197</v>
      </c>
      <c r="B124" s="8" t="s">
        <v>16</v>
      </c>
      <c r="C124" s="8" t="s">
        <v>220</v>
      </c>
      <c r="D124" s="9" t="s">
        <v>218</v>
      </c>
    </row>
    <row r="125" spans="1:4" x14ac:dyDescent="0.25">
      <c r="A125" s="3" t="s">
        <v>197</v>
      </c>
      <c r="B125" s="5" t="s">
        <v>16</v>
      </c>
      <c r="C125" s="5" t="s">
        <v>230</v>
      </c>
      <c r="D125" s="6" t="s">
        <v>229</v>
      </c>
    </row>
    <row r="126" spans="1:4" x14ac:dyDescent="0.25">
      <c r="A126" s="3" t="s">
        <v>197</v>
      </c>
      <c r="B126" s="5" t="s">
        <v>16</v>
      </c>
      <c r="C126" s="5" t="s">
        <v>248</v>
      </c>
      <c r="D126" s="6" t="s">
        <v>247</v>
      </c>
    </row>
    <row r="127" spans="1:4" x14ac:dyDescent="0.25">
      <c r="A127" s="3" t="s">
        <v>197</v>
      </c>
      <c r="B127" s="5" t="s">
        <v>16</v>
      </c>
      <c r="C127" s="5" t="s">
        <v>262</v>
      </c>
      <c r="D127" s="6" t="s">
        <v>261</v>
      </c>
    </row>
    <row r="128" spans="1:4" x14ac:dyDescent="0.25">
      <c r="A128" s="3" t="s">
        <v>197</v>
      </c>
      <c r="B128" s="5" t="s">
        <v>16</v>
      </c>
      <c r="C128" s="5" t="s">
        <v>228</v>
      </c>
      <c r="D128" s="6" t="s">
        <v>227</v>
      </c>
    </row>
    <row r="129" spans="1:4" x14ac:dyDescent="0.25">
      <c r="A129" s="3" t="s">
        <v>197</v>
      </c>
      <c r="B129" s="38" t="s">
        <v>115</v>
      </c>
      <c r="C129" s="5" t="s">
        <v>213</v>
      </c>
      <c r="D129" s="6" t="s">
        <v>212</v>
      </c>
    </row>
    <row r="130" spans="1:4" ht="15.75" thickBot="1" x14ac:dyDescent="0.3">
      <c r="A130" s="10" t="s">
        <v>197</v>
      </c>
      <c r="B130" s="42" t="s">
        <v>115</v>
      </c>
      <c r="C130" s="12" t="s">
        <v>198</v>
      </c>
      <c r="D130" s="13" t="s">
        <v>196</v>
      </c>
    </row>
    <row r="131" spans="1:4" x14ac:dyDescent="0.25">
      <c r="A131" s="7" t="s">
        <v>102</v>
      </c>
      <c r="B131" s="8" t="s">
        <v>104</v>
      </c>
      <c r="C131" s="8" t="s">
        <v>140</v>
      </c>
      <c r="D131" s="9" t="s">
        <v>139</v>
      </c>
    </row>
    <row r="132" spans="1:4" x14ac:dyDescent="0.25">
      <c r="A132" s="3" t="s">
        <v>102</v>
      </c>
      <c r="B132" s="5" t="s">
        <v>104</v>
      </c>
      <c r="C132" s="5" t="s">
        <v>148</v>
      </c>
      <c r="D132" s="6" t="s">
        <v>147</v>
      </c>
    </row>
    <row r="133" spans="1:4" x14ac:dyDescent="0.25">
      <c r="A133" s="3" t="s">
        <v>102</v>
      </c>
      <c r="B133" s="5" t="s">
        <v>104</v>
      </c>
      <c r="C133" s="5" t="s">
        <v>103</v>
      </c>
      <c r="D133" s="6" t="s">
        <v>101</v>
      </c>
    </row>
    <row r="134" spans="1:4" x14ac:dyDescent="0.25">
      <c r="A134" s="3" t="s">
        <v>102</v>
      </c>
      <c r="B134" s="5" t="s">
        <v>104</v>
      </c>
      <c r="C134" s="5" t="s">
        <v>195</v>
      </c>
      <c r="D134" s="6" t="s">
        <v>194</v>
      </c>
    </row>
    <row r="135" spans="1:4" x14ac:dyDescent="0.25">
      <c r="A135" s="3" t="s">
        <v>102</v>
      </c>
      <c r="B135" s="5" t="s">
        <v>104</v>
      </c>
      <c r="C135" s="5" t="s">
        <v>150</v>
      </c>
      <c r="D135" s="6" t="s">
        <v>149</v>
      </c>
    </row>
    <row r="136" spans="1:4" x14ac:dyDescent="0.25">
      <c r="A136" s="3" t="s">
        <v>102</v>
      </c>
      <c r="B136" s="5" t="s">
        <v>104</v>
      </c>
      <c r="C136" s="5" t="s">
        <v>146</v>
      </c>
      <c r="D136" s="6" t="s">
        <v>145</v>
      </c>
    </row>
    <row r="137" spans="1:4" x14ac:dyDescent="0.25">
      <c r="A137" s="3" t="s">
        <v>102</v>
      </c>
      <c r="B137" s="5" t="s">
        <v>104</v>
      </c>
      <c r="C137" s="5" t="s">
        <v>157</v>
      </c>
      <c r="D137" s="6" t="s">
        <v>156</v>
      </c>
    </row>
    <row r="138" spans="1:4" x14ac:dyDescent="0.25">
      <c r="A138" s="3" t="s">
        <v>102</v>
      </c>
      <c r="B138" s="5" t="s">
        <v>104</v>
      </c>
      <c r="C138" s="5" t="s">
        <v>187</v>
      </c>
      <c r="D138" s="6" t="s">
        <v>186</v>
      </c>
    </row>
    <row r="139" spans="1:4" x14ac:dyDescent="0.25">
      <c r="A139" s="3" t="s">
        <v>102</v>
      </c>
      <c r="B139" s="5" t="s">
        <v>104</v>
      </c>
      <c r="C139" s="5" t="s">
        <v>144</v>
      </c>
      <c r="D139" s="6" t="s">
        <v>143</v>
      </c>
    </row>
    <row r="140" spans="1:4" x14ac:dyDescent="0.25">
      <c r="A140" s="3" t="s">
        <v>102</v>
      </c>
      <c r="B140" s="5" t="s">
        <v>104</v>
      </c>
      <c r="C140" s="5" t="s">
        <v>154</v>
      </c>
      <c r="D140" s="6" t="s">
        <v>153</v>
      </c>
    </row>
    <row r="141" spans="1:4" x14ac:dyDescent="0.25">
      <c r="A141" s="3" t="s">
        <v>102</v>
      </c>
      <c r="B141" s="5" t="s">
        <v>104</v>
      </c>
      <c r="C141" s="5" t="s">
        <v>191</v>
      </c>
      <c r="D141" s="6" t="s">
        <v>190</v>
      </c>
    </row>
    <row r="142" spans="1:4" x14ac:dyDescent="0.25">
      <c r="A142" s="3" t="s">
        <v>102</v>
      </c>
      <c r="B142" s="5" t="s">
        <v>104</v>
      </c>
      <c r="C142" s="5" t="s">
        <v>166</v>
      </c>
      <c r="D142" s="6" t="s">
        <v>165</v>
      </c>
    </row>
    <row r="143" spans="1:4" x14ac:dyDescent="0.25">
      <c r="A143" s="3" t="s">
        <v>102</v>
      </c>
      <c r="B143" s="5" t="s">
        <v>104</v>
      </c>
      <c r="C143" s="5" t="s">
        <v>168</v>
      </c>
      <c r="D143" s="6" t="s">
        <v>167</v>
      </c>
    </row>
    <row r="144" spans="1:4" x14ac:dyDescent="0.25">
      <c r="A144" s="3" t="s">
        <v>102</v>
      </c>
      <c r="B144" s="5" t="s">
        <v>104</v>
      </c>
      <c r="C144" s="5" t="s">
        <v>177</v>
      </c>
      <c r="D144" s="6" t="s">
        <v>176</v>
      </c>
    </row>
    <row r="145" spans="1:4" x14ac:dyDescent="0.25">
      <c r="A145" s="3" t="s">
        <v>102</v>
      </c>
      <c r="B145" s="5" t="s">
        <v>104</v>
      </c>
      <c r="C145" s="5" t="s">
        <v>179</v>
      </c>
      <c r="D145" s="6" t="s">
        <v>178</v>
      </c>
    </row>
    <row r="146" spans="1:4" x14ac:dyDescent="0.25">
      <c r="A146" s="3" t="s">
        <v>102</v>
      </c>
      <c r="B146" s="5" t="s">
        <v>104</v>
      </c>
      <c r="C146" s="5" t="s">
        <v>189</v>
      </c>
      <c r="D146" s="6" t="s">
        <v>188</v>
      </c>
    </row>
    <row r="147" spans="1:4" x14ac:dyDescent="0.25">
      <c r="A147" s="3" t="s">
        <v>102</v>
      </c>
      <c r="B147" s="5" t="s">
        <v>104</v>
      </c>
      <c r="C147" s="5" t="s">
        <v>193</v>
      </c>
      <c r="D147" s="6" t="s">
        <v>192</v>
      </c>
    </row>
    <row r="148" spans="1:4" ht="15.75" thickBot="1" x14ac:dyDescent="0.3">
      <c r="A148" s="10" t="s">
        <v>102</v>
      </c>
      <c r="B148" s="12" t="s">
        <v>104</v>
      </c>
      <c r="C148" s="12" t="s">
        <v>172</v>
      </c>
      <c r="D148" s="13" t="s">
        <v>171</v>
      </c>
    </row>
    <row r="149" spans="1:4" x14ac:dyDescent="0.25">
      <c r="A149" s="7" t="s">
        <v>137</v>
      </c>
      <c r="B149" s="8" t="s">
        <v>104</v>
      </c>
      <c r="C149" s="8" t="s">
        <v>170</v>
      </c>
      <c r="D149" s="9" t="s">
        <v>169</v>
      </c>
    </row>
    <row r="150" spans="1:4" x14ac:dyDescent="0.25">
      <c r="A150" s="3" t="s">
        <v>137</v>
      </c>
      <c r="B150" s="5" t="s">
        <v>16</v>
      </c>
      <c r="C150" s="5" t="s">
        <v>220</v>
      </c>
      <c r="D150" s="6" t="s">
        <v>218</v>
      </c>
    </row>
    <row r="151" spans="1:4" x14ac:dyDescent="0.25">
      <c r="A151" s="3" t="s">
        <v>137</v>
      </c>
      <c r="B151" s="5" t="s">
        <v>16</v>
      </c>
      <c r="C151" s="5" t="s">
        <v>298</v>
      </c>
      <c r="D151" s="6" t="s">
        <v>297</v>
      </c>
    </row>
    <row r="152" spans="1:4" x14ac:dyDescent="0.25">
      <c r="A152" s="3" t="s">
        <v>137</v>
      </c>
      <c r="B152" s="5" t="s">
        <v>16</v>
      </c>
      <c r="C152" s="5" t="s">
        <v>230</v>
      </c>
      <c r="D152" s="6" t="s">
        <v>229</v>
      </c>
    </row>
    <row r="153" spans="1:4" x14ac:dyDescent="0.25">
      <c r="A153" s="3" t="s">
        <v>137</v>
      </c>
      <c r="B153" s="38" t="s">
        <v>16</v>
      </c>
      <c r="C153" s="5" t="s">
        <v>246</v>
      </c>
      <c r="D153" s="6" t="s">
        <v>245</v>
      </c>
    </row>
    <row r="154" spans="1:4" x14ac:dyDescent="0.25">
      <c r="A154" s="3" t="s">
        <v>137</v>
      </c>
      <c r="B154" s="5" t="s">
        <v>16</v>
      </c>
      <c r="C154" s="5" t="s">
        <v>243</v>
      </c>
      <c r="D154" s="6" t="s">
        <v>242</v>
      </c>
    </row>
    <row r="155" spans="1:4" x14ac:dyDescent="0.25">
      <c r="A155" s="3" t="s">
        <v>137</v>
      </c>
      <c r="B155" s="5" t="s">
        <v>16</v>
      </c>
      <c r="C155" s="5" t="s">
        <v>222</v>
      </c>
      <c r="D155" s="6" t="s">
        <v>221</v>
      </c>
    </row>
    <row r="156" spans="1:4" x14ac:dyDescent="0.25">
      <c r="A156" s="3" t="s">
        <v>137</v>
      </c>
      <c r="B156" s="5" t="s">
        <v>16</v>
      </c>
      <c r="C156" s="5" t="s">
        <v>237</v>
      </c>
      <c r="D156" s="6" t="s">
        <v>235</v>
      </c>
    </row>
    <row r="157" spans="1:4" x14ac:dyDescent="0.25">
      <c r="A157" s="3" t="s">
        <v>137</v>
      </c>
      <c r="B157" s="5" t="s">
        <v>16</v>
      </c>
      <c r="C157" s="5" t="s">
        <v>248</v>
      </c>
      <c r="D157" s="6" t="s">
        <v>247</v>
      </c>
    </row>
    <row r="158" spans="1:4" x14ac:dyDescent="0.25">
      <c r="A158" s="3" t="s">
        <v>137</v>
      </c>
      <c r="B158" s="38" t="s">
        <v>115</v>
      </c>
      <c r="C158" s="5" t="s">
        <v>215</v>
      </c>
      <c r="D158" s="6" t="s">
        <v>214</v>
      </c>
    </row>
    <row r="159" spans="1:4" x14ac:dyDescent="0.25">
      <c r="A159" s="3" t="s">
        <v>137</v>
      </c>
      <c r="B159" s="38" t="s">
        <v>115</v>
      </c>
      <c r="C159" s="5" t="s">
        <v>213</v>
      </c>
      <c r="D159" s="6" t="s">
        <v>212</v>
      </c>
    </row>
    <row r="160" spans="1:4" ht="15.75" thickBot="1" x14ac:dyDescent="0.3">
      <c r="A160" s="10" t="s">
        <v>137</v>
      </c>
      <c r="B160" s="42" t="s">
        <v>115</v>
      </c>
      <c r="C160" s="12" t="s">
        <v>138</v>
      </c>
      <c r="D160" s="13" t="s">
        <v>136</v>
      </c>
    </row>
    <row r="161" spans="1:4" x14ac:dyDescent="0.25">
      <c r="A161" s="7" t="s">
        <v>244</v>
      </c>
      <c r="B161" s="8" t="s">
        <v>16</v>
      </c>
      <c r="C161" s="8" t="s">
        <v>243</v>
      </c>
      <c r="D161" s="9" t="s">
        <v>242</v>
      </c>
    </row>
    <row r="162" spans="1:4" ht="15.75" thickBot="1" x14ac:dyDescent="0.3">
      <c r="A162" s="10" t="s">
        <v>244</v>
      </c>
      <c r="B162" s="12" t="s">
        <v>16</v>
      </c>
      <c r="C162" s="12" t="s">
        <v>264</v>
      </c>
      <c r="D162" s="13" t="s">
        <v>263</v>
      </c>
    </row>
    <row r="163" spans="1:4" x14ac:dyDescent="0.25">
      <c r="A163" s="7" t="s">
        <v>238</v>
      </c>
      <c r="B163" s="44" t="s">
        <v>16</v>
      </c>
      <c r="C163" s="8" t="s">
        <v>237</v>
      </c>
      <c r="D163" s="9" t="s">
        <v>235</v>
      </c>
    </row>
    <row r="164" spans="1:4" ht="15.75" thickBot="1" x14ac:dyDescent="0.3">
      <c r="A164" s="10" t="s">
        <v>238</v>
      </c>
      <c r="B164" s="42" t="s">
        <v>16</v>
      </c>
      <c r="C164" s="12" t="s">
        <v>281</v>
      </c>
      <c r="D164" s="13" t="s">
        <v>280</v>
      </c>
    </row>
    <row r="165" spans="1:4" x14ac:dyDescent="0.25">
      <c r="A165" s="7" t="s">
        <v>299</v>
      </c>
      <c r="B165" s="44" t="s">
        <v>16</v>
      </c>
      <c r="C165" s="8" t="s">
        <v>298</v>
      </c>
      <c r="D165" s="9" t="s">
        <v>297</v>
      </c>
    </row>
    <row r="166" spans="1:4" x14ac:dyDescent="0.25">
      <c r="A166" s="3" t="s">
        <v>299</v>
      </c>
      <c r="B166" s="5" t="s">
        <v>16</v>
      </c>
      <c r="C166" s="5" t="s">
        <v>306</v>
      </c>
      <c r="D166" s="6" t="s">
        <v>305</v>
      </c>
    </row>
    <row r="167" spans="1:4" x14ac:dyDescent="0.25">
      <c r="A167" s="3" t="s">
        <v>299</v>
      </c>
      <c r="B167" s="5" t="s">
        <v>16</v>
      </c>
      <c r="C167" s="5" t="s">
        <v>341</v>
      </c>
      <c r="D167" s="6" t="s">
        <v>340</v>
      </c>
    </row>
    <row r="168" spans="1:4" x14ac:dyDescent="0.25">
      <c r="A168" s="3" t="s">
        <v>299</v>
      </c>
      <c r="B168" s="5" t="s">
        <v>16</v>
      </c>
      <c r="C168" s="5" t="s">
        <v>308</v>
      </c>
      <c r="D168" s="6" t="s">
        <v>307</v>
      </c>
    </row>
    <row r="169" spans="1:4" ht="15.75" thickBot="1" x14ac:dyDescent="0.3">
      <c r="A169" s="10" t="s">
        <v>299</v>
      </c>
      <c r="B169" s="42" t="s">
        <v>16</v>
      </c>
      <c r="C169" s="12" t="s">
        <v>326</v>
      </c>
      <c r="D169" s="13" t="s">
        <v>325</v>
      </c>
    </row>
    <row r="170" spans="1:4" ht="15.75" thickBot="1" x14ac:dyDescent="0.3">
      <c r="A170" s="14" t="s">
        <v>210</v>
      </c>
      <c r="B170" s="43" t="s">
        <v>115</v>
      </c>
      <c r="C170" s="15" t="s">
        <v>209</v>
      </c>
      <c r="D170" s="16" t="s">
        <v>207</v>
      </c>
    </row>
    <row r="171" spans="1:4" ht="15.75" thickBot="1" x14ac:dyDescent="0.3">
      <c r="A171" s="14" t="s">
        <v>342</v>
      </c>
      <c r="B171" s="15" t="s">
        <v>16</v>
      </c>
      <c r="C171" s="15" t="s">
        <v>341</v>
      </c>
      <c r="D171" s="16" t="s">
        <v>340</v>
      </c>
    </row>
    <row r="172" spans="1:4" ht="15.75" thickBot="1" x14ac:dyDescent="0.3">
      <c r="A172" s="14" t="s">
        <v>368</v>
      </c>
      <c r="B172" s="43" t="s">
        <v>16</v>
      </c>
      <c r="C172" s="15" t="s">
        <v>366</v>
      </c>
      <c r="D172" s="16" t="s">
        <v>367</v>
      </c>
    </row>
    <row r="173" spans="1:4" ht="15.75" thickBot="1" x14ac:dyDescent="0.3">
      <c r="A173" s="14" t="s">
        <v>21</v>
      </c>
      <c r="B173" s="15" t="s">
        <v>26</v>
      </c>
      <c r="C173" s="15" t="s">
        <v>22</v>
      </c>
      <c r="D173" s="16" t="s">
        <v>20</v>
      </c>
    </row>
    <row r="174" spans="1:4" x14ac:dyDescent="0.25">
      <c r="A174" s="7" t="s">
        <v>231</v>
      </c>
      <c r="B174" s="8" t="s">
        <v>42</v>
      </c>
      <c r="C174" s="8" t="s">
        <v>344</v>
      </c>
      <c r="D174" s="9" t="s">
        <v>343</v>
      </c>
    </row>
    <row r="175" spans="1:4" x14ac:dyDescent="0.25">
      <c r="A175" s="3" t="s">
        <v>231</v>
      </c>
      <c r="B175" s="5" t="s">
        <v>16</v>
      </c>
      <c r="C175" s="5" t="s">
        <v>230</v>
      </c>
      <c r="D175" s="6" t="s">
        <v>229</v>
      </c>
    </row>
    <row r="176" spans="1:4" x14ac:dyDescent="0.25">
      <c r="A176" s="3" t="s">
        <v>231</v>
      </c>
      <c r="B176" s="5" t="s">
        <v>16</v>
      </c>
      <c r="C176" s="5" t="s">
        <v>246</v>
      </c>
      <c r="D176" s="6" t="s">
        <v>245</v>
      </c>
    </row>
    <row r="177" spans="1:4" ht="15.75" thickBot="1" x14ac:dyDescent="0.3">
      <c r="A177" s="10" t="s">
        <v>231</v>
      </c>
      <c r="B177" s="42" t="s">
        <v>16</v>
      </c>
      <c r="C177" s="12" t="s">
        <v>339</v>
      </c>
      <c r="D177" s="13" t="s">
        <v>338</v>
      </c>
    </row>
    <row r="178" spans="1:4" ht="15.75" thickBot="1" x14ac:dyDescent="0.3">
      <c r="A178" s="14" t="s">
        <v>275</v>
      </c>
      <c r="B178" s="15" t="s">
        <v>16</v>
      </c>
      <c r="C178" s="15" t="s">
        <v>276</v>
      </c>
      <c r="D178" s="16" t="s">
        <v>274</v>
      </c>
    </row>
    <row r="179" spans="1:4" ht="15.75" thickBot="1" x14ac:dyDescent="0.3">
      <c r="A179" s="14" t="s">
        <v>96</v>
      </c>
      <c r="B179" s="43" t="s">
        <v>26</v>
      </c>
      <c r="C179" s="15" t="s">
        <v>97</v>
      </c>
      <c r="D179" s="16" t="s">
        <v>95</v>
      </c>
    </row>
    <row r="180" spans="1:4" x14ac:dyDescent="0.25">
      <c r="A180" s="7" t="s">
        <v>45</v>
      </c>
      <c r="B180" s="8" t="s">
        <v>8</v>
      </c>
      <c r="C180" s="8" t="s">
        <v>44</v>
      </c>
      <c r="D180" s="9" t="s">
        <v>43</v>
      </c>
    </row>
    <row r="181" spans="1:4" x14ac:dyDescent="0.25">
      <c r="A181" s="3" t="s">
        <v>45</v>
      </c>
      <c r="B181" s="5" t="s">
        <v>8</v>
      </c>
      <c r="C181" s="5" t="s">
        <v>131</v>
      </c>
      <c r="D181" s="6" t="s">
        <v>130</v>
      </c>
    </row>
    <row r="182" spans="1:4" x14ac:dyDescent="0.25">
      <c r="A182" s="3" t="s">
        <v>45</v>
      </c>
      <c r="B182" s="5" t="s">
        <v>8</v>
      </c>
      <c r="C182" s="5" t="s">
        <v>116</v>
      </c>
      <c r="D182" s="6" t="s">
        <v>115</v>
      </c>
    </row>
    <row r="183" spans="1:4" x14ac:dyDescent="0.25">
      <c r="A183" s="3" t="s">
        <v>45</v>
      </c>
      <c r="B183" s="5" t="s">
        <v>8</v>
      </c>
      <c r="C183" s="5" t="s">
        <v>124</v>
      </c>
      <c r="D183" s="6" t="s">
        <v>123</v>
      </c>
    </row>
    <row r="184" spans="1:4" ht="15.75" thickBot="1" x14ac:dyDescent="0.3">
      <c r="A184" s="10" t="s">
        <v>45</v>
      </c>
      <c r="B184" s="12" t="s">
        <v>26</v>
      </c>
      <c r="C184" s="12" t="s">
        <v>111</v>
      </c>
      <c r="D184" s="13" t="s">
        <v>110</v>
      </c>
    </row>
    <row r="185" spans="1:4" ht="15.75" thickBot="1" x14ac:dyDescent="0.3">
      <c r="A185" s="14" t="s">
        <v>304</v>
      </c>
      <c r="B185" s="15" t="s">
        <v>16</v>
      </c>
      <c r="C185" s="15" t="s">
        <v>302</v>
      </c>
      <c r="D185" s="16" t="s">
        <v>300</v>
      </c>
    </row>
    <row r="186" spans="1:4" ht="15.75" thickBot="1" x14ac:dyDescent="0.3">
      <c r="A186" s="14" t="s">
        <v>108</v>
      </c>
      <c r="B186" s="15" t="s">
        <v>8</v>
      </c>
      <c r="C186" s="15" t="s">
        <v>109</v>
      </c>
      <c r="D186" s="16" t="s">
        <v>107</v>
      </c>
    </row>
    <row r="187" spans="1:4" x14ac:dyDescent="0.25">
      <c r="A187" s="7" t="s">
        <v>15</v>
      </c>
      <c r="B187" s="44" t="s">
        <v>16</v>
      </c>
      <c r="C187" s="8" t="s">
        <v>366</v>
      </c>
      <c r="D187" s="9" t="s">
        <v>367</v>
      </c>
    </row>
    <row r="188" spans="1:4" ht="15.75" thickBot="1" x14ac:dyDescent="0.3">
      <c r="A188" s="10" t="s">
        <v>15</v>
      </c>
      <c r="B188" s="12" t="s">
        <v>16</v>
      </c>
      <c r="C188" s="12" t="s">
        <v>302</v>
      </c>
      <c r="D188" s="13" t="s">
        <v>300</v>
      </c>
    </row>
    <row r="189" spans="1:4" x14ac:dyDescent="0.25">
      <c r="A189" s="7" t="s">
        <v>257</v>
      </c>
      <c r="B189" s="8" t="s">
        <v>16</v>
      </c>
      <c r="C189" s="8" t="s">
        <v>256</v>
      </c>
      <c r="D189" s="9" t="s">
        <v>255</v>
      </c>
    </row>
    <row r="190" spans="1:4" x14ac:dyDescent="0.25">
      <c r="A190" s="3" t="s">
        <v>257</v>
      </c>
      <c r="B190" s="5" t="s">
        <v>16</v>
      </c>
      <c r="C190" s="5" t="s">
        <v>271</v>
      </c>
      <c r="D190" s="6" t="s">
        <v>269</v>
      </c>
    </row>
    <row r="191" spans="1:4" ht="15.75" thickBot="1" x14ac:dyDescent="0.3">
      <c r="A191" s="10" t="s">
        <v>257</v>
      </c>
      <c r="B191" s="12" t="s">
        <v>16</v>
      </c>
      <c r="C191" s="12" t="s">
        <v>296</v>
      </c>
      <c r="D191" s="13" t="s">
        <v>295</v>
      </c>
    </row>
    <row r="192" spans="1:4" x14ac:dyDescent="0.25">
      <c r="A192" s="7" t="s">
        <v>23</v>
      </c>
      <c r="B192" s="44" t="s">
        <v>16</v>
      </c>
      <c r="C192" s="8" t="s">
        <v>337</v>
      </c>
      <c r="D192" s="9" t="s">
        <v>336</v>
      </c>
    </row>
    <row r="193" spans="1:4" x14ac:dyDescent="0.25">
      <c r="A193" s="3" t="s">
        <v>23</v>
      </c>
      <c r="B193" s="5" t="s">
        <v>16</v>
      </c>
      <c r="C193" s="5" t="s">
        <v>276</v>
      </c>
      <c r="D193" s="6" t="s">
        <v>274</v>
      </c>
    </row>
    <row r="194" spans="1:4" ht="15.75" thickBot="1" x14ac:dyDescent="0.3">
      <c r="A194" s="10" t="s">
        <v>23</v>
      </c>
      <c r="B194" s="42" t="s">
        <v>26</v>
      </c>
      <c r="C194" s="12" t="s">
        <v>22</v>
      </c>
      <c r="D194" s="13" t="s">
        <v>20</v>
      </c>
    </row>
    <row r="195" spans="1:4" ht="15.75" thickBot="1" x14ac:dyDescent="0.3">
      <c r="A195" s="14" t="s">
        <v>61</v>
      </c>
      <c r="B195" s="15" t="s">
        <v>26</v>
      </c>
      <c r="C195" s="15" t="s">
        <v>60</v>
      </c>
      <c r="D195" s="16" t="s">
        <v>58</v>
      </c>
    </row>
    <row r="196" spans="1:4" x14ac:dyDescent="0.25">
      <c r="A196" s="7" t="s">
        <v>286</v>
      </c>
      <c r="B196" s="8" t="s">
        <v>284</v>
      </c>
      <c r="C196" s="8" t="s">
        <v>283</v>
      </c>
      <c r="D196" s="9" t="s">
        <v>282</v>
      </c>
    </row>
    <row r="197" spans="1:4" ht="15.75" thickBot="1" x14ac:dyDescent="0.3">
      <c r="A197" s="10" t="s">
        <v>286</v>
      </c>
      <c r="B197" s="12" t="s">
        <v>284</v>
      </c>
      <c r="C197" s="12" t="s">
        <v>293</v>
      </c>
      <c r="D197" s="13" t="s">
        <v>292</v>
      </c>
    </row>
    <row r="198" spans="1:4" ht="15.75" thickBot="1" x14ac:dyDescent="0.3">
      <c r="A198" s="14" t="s">
        <v>204</v>
      </c>
      <c r="B198" s="43" t="s">
        <v>115</v>
      </c>
      <c r="C198" s="43" t="s">
        <v>205</v>
      </c>
      <c r="D198" s="16" t="s">
        <v>203</v>
      </c>
    </row>
    <row r="199" spans="1:4" ht="15.75" thickBot="1" x14ac:dyDescent="0.3">
      <c r="A199" s="14" t="s">
        <v>277</v>
      </c>
      <c r="B199" s="15" t="s">
        <v>16</v>
      </c>
      <c r="C199" s="15" t="s">
        <v>276</v>
      </c>
      <c r="D199" s="16" t="s">
        <v>274</v>
      </c>
    </row>
    <row r="200" spans="1:4" ht="15.75" thickBot="1" x14ac:dyDescent="0.3">
      <c r="A200" s="14" t="s">
        <v>329</v>
      </c>
      <c r="B200" s="43" t="s">
        <v>115</v>
      </c>
      <c r="C200" s="15" t="s">
        <v>328</v>
      </c>
      <c r="D200" s="16" t="s">
        <v>327</v>
      </c>
    </row>
    <row r="201" spans="1:4" ht="15.75" thickBot="1" x14ac:dyDescent="0.3">
      <c r="A201" s="14" t="s">
        <v>161</v>
      </c>
      <c r="B201" s="15" t="s">
        <v>104</v>
      </c>
      <c r="C201" s="15" t="s">
        <v>160</v>
      </c>
      <c r="D201" s="16" t="s">
        <v>158</v>
      </c>
    </row>
    <row r="202" spans="1:4" x14ac:dyDescent="0.25">
      <c r="A202" s="7" t="s">
        <v>259</v>
      </c>
      <c r="B202" s="8" t="s">
        <v>16</v>
      </c>
      <c r="C202" s="8" t="s">
        <v>302</v>
      </c>
      <c r="D202" s="9" t="s">
        <v>300</v>
      </c>
    </row>
    <row r="203" spans="1:4" ht="15.75" thickBot="1" x14ac:dyDescent="0.3">
      <c r="A203" s="10" t="s">
        <v>259</v>
      </c>
      <c r="B203" s="12" t="s">
        <v>16</v>
      </c>
      <c r="C203" s="12" t="s">
        <v>260</v>
      </c>
      <c r="D203" s="13" t="s">
        <v>258</v>
      </c>
    </row>
    <row r="204" spans="1:4" ht="15.75" thickBot="1" x14ac:dyDescent="0.3">
      <c r="A204" s="14" t="s">
        <v>294</v>
      </c>
      <c r="B204" s="15" t="s">
        <v>284</v>
      </c>
      <c r="C204" s="15" t="s">
        <v>293</v>
      </c>
      <c r="D204" s="16" t="s">
        <v>292</v>
      </c>
    </row>
    <row r="205" spans="1:4" x14ac:dyDescent="0.25">
      <c r="A205" s="7" t="s">
        <v>141</v>
      </c>
      <c r="B205" s="8" t="s">
        <v>104</v>
      </c>
      <c r="C205" s="8" t="s">
        <v>140</v>
      </c>
      <c r="D205" s="9" t="s">
        <v>139</v>
      </c>
    </row>
    <row r="206" spans="1:4" x14ac:dyDescent="0.25">
      <c r="A206" s="3" t="s">
        <v>141</v>
      </c>
      <c r="B206" s="5" t="s">
        <v>104</v>
      </c>
      <c r="C206" s="5" t="s">
        <v>152</v>
      </c>
      <c r="D206" s="6" t="s">
        <v>151</v>
      </c>
    </row>
    <row r="207" spans="1:4" x14ac:dyDescent="0.25">
      <c r="A207" s="3" t="s">
        <v>141</v>
      </c>
      <c r="B207" s="5" t="s">
        <v>104</v>
      </c>
      <c r="C207" s="5" t="s">
        <v>202</v>
      </c>
      <c r="D207" s="6" t="s">
        <v>201</v>
      </c>
    </row>
    <row r="208" spans="1:4" x14ac:dyDescent="0.25">
      <c r="A208" s="3" t="s">
        <v>141</v>
      </c>
      <c r="B208" s="5" t="s">
        <v>104</v>
      </c>
      <c r="C208" s="5" t="s">
        <v>175</v>
      </c>
      <c r="D208" s="6" t="s">
        <v>173</v>
      </c>
    </row>
    <row r="209" spans="1:4" x14ac:dyDescent="0.25">
      <c r="A209" s="3" t="s">
        <v>141</v>
      </c>
      <c r="B209" s="5" t="s">
        <v>104</v>
      </c>
      <c r="C209" s="5" t="s">
        <v>181</v>
      </c>
      <c r="D209" s="6" t="s">
        <v>180</v>
      </c>
    </row>
    <row r="210" spans="1:4" x14ac:dyDescent="0.25">
      <c r="A210" s="3" t="s">
        <v>141</v>
      </c>
      <c r="B210" s="5" t="s">
        <v>104</v>
      </c>
      <c r="C210" s="5" t="s">
        <v>185</v>
      </c>
      <c r="D210" s="6" t="s">
        <v>184</v>
      </c>
    </row>
    <row r="211" spans="1:4" x14ac:dyDescent="0.25">
      <c r="A211" s="3" t="s">
        <v>141</v>
      </c>
      <c r="B211" s="5" t="s">
        <v>104</v>
      </c>
      <c r="C211" s="5" t="s">
        <v>170</v>
      </c>
      <c r="D211" s="6" t="s">
        <v>169</v>
      </c>
    </row>
    <row r="212" spans="1:4" ht="15.75" thickBot="1" x14ac:dyDescent="0.3">
      <c r="A212" s="10" t="s">
        <v>141</v>
      </c>
      <c r="B212" s="12" t="s">
        <v>104</v>
      </c>
      <c r="C212" s="12" t="s">
        <v>200</v>
      </c>
      <c r="D212" s="13" t="s">
        <v>199</v>
      </c>
    </row>
    <row r="213" spans="1:4" x14ac:dyDescent="0.25">
      <c r="A213" s="7" t="s">
        <v>224</v>
      </c>
      <c r="B213" s="44" t="s">
        <v>16</v>
      </c>
      <c r="C213" s="8" t="s">
        <v>248</v>
      </c>
      <c r="D213" s="9" t="s">
        <v>247</v>
      </c>
    </row>
    <row r="214" spans="1:4" x14ac:dyDescent="0.25">
      <c r="A214" s="3" t="s">
        <v>224</v>
      </c>
      <c r="B214" s="5" t="s">
        <v>16</v>
      </c>
      <c r="C214" s="5" t="s">
        <v>225</v>
      </c>
      <c r="D214" s="6" t="s">
        <v>223</v>
      </c>
    </row>
    <row r="215" spans="1:4" ht="15.75" thickBot="1" x14ac:dyDescent="0.3">
      <c r="A215" s="10" t="s">
        <v>224</v>
      </c>
      <c r="B215" s="12" t="s">
        <v>16</v>
      </c>
      <c r="C215" s="12" t="s">
        <v>291</v>
      </c>
      <c r="D215" s="13" t="s">
        <v>290</v>
      </c>
    </row>
    <row r="216" spans="1:4" x14ac:dyDescent="0.25">
      <c r="A216" s="7" t="s">
        <v>99</v>
      </c>
      <c r="B216" s="8" t="s">
        <v>16</v>
      </c>
      <c r="C216" s="8" t="s">
        <v>318</v>
      </c>
      <c r="D216" s="9" t="s">
        <v>317</v>
      </c>
    </row>
    <row r="217" spans="1:4" x14ac:dyDescent="0.25">
      <c r="A217" s="3" t="s">
        <v>99</v>
      </c>
      <c r="B217" s="38" t="s">
        <v>16</v>
      </c>
      <c r="C217" s="5" t="s">
        <v>335</v>
      </c>
      <c r="D217" s="6" t="s">
        <v>334</v>
      </c>
    </row>
    <row r="218" spans="1:4" x14ac:dyDescent="0.25">
      <c r="A218" s="3" t="s">
        <v>99</v>
      </c>
      <c r="B218" s="5" t="s">
        <v>16</v>
      </c>
      <c r="C218" s="5" t="s">
        <v>237</v>
      </c>
      <c r="D218" s="6" t="s">
        <v>235</v>
      </c>
    </row>
    <row r="219" spans="1:4" x14ac:dyDescent="0.25">
      <c r="A219" s="3" t="s">
        <v>99</v>
      </c>
      <c r="B219" s="5" t="s">
        <v>16</v>
      </c>
      <c r="C219" s="5" t="s">
        <v>254</v>
      </c>
      <c r="D219" s="6" t="s">
        <v>253</v>
      </c>
    </row>
    <row r="220" spans="1:4" x14ac:dyDescent="0.25">
      <c r="A220" s="3" t="s">
        <v>99</v>
      </c>
      <c r="B220" s="5" t="s">
        <v>16</v>
      </c>
      <c r="C220" s="5" t="s">
        <v>331</v>
      </c>
      <c r="D220" s="6" t="s">
        <v>330</v>
      </c>
    </row>
    <row r="221" spans="1:4" x14ac:dyDescent="0.25">
      <c r="A221" s="3" t="s">
        <v>99</v>
      </c>
      <c r="B221" s="5" t="s">
        <v>16</v>
      </c>
      <c r="C221" s="5" t="s">
        <v>339</v>
      </c>
      <c r="D221" s="6" t="s">
        <v>338</v>
      </c>
    </row>
    <row r="222" spans="1:4" x14ac:dyDescent="0.25">
      <c r="A222" s="3" t="s">
        <v>99</v>
      </c>
      <c r="B222" s="5" t="s">
        <v>16</v>
      </c>
      <c r="C222" s="5" t="s">
        <v>225</v>
      </c>
      <c r="D222" s="6" t="s">
        <v>223</v>
      </c>
    </row>
    <row r="223" spans="1:4" x14ac:dyDescent="0.25">
      <c r="A223" s="3" t="s">
        <v>99</v>
      </c>
      <c r="B223" s="5" t="s">
        <v>16</v>
      </c>
      <c r="C223" s="5" t="s">
        <v>326</v>
      </c>
      <c r="D223" s="6" t="s">
        <v>325</v>
      </c>
    </row>
    <row r="224" spans="1:4" ht="15.75" thickBot="1" x14ac:dyDescent="0.3">
      <c r="A224" s="10" t="s">
        <v>99</v>
      </c>
      <c r="B224" s="42" t="s">
        <v>115</v>
      </c>
      <c r="C224" s="12" t="s">
        <v>100</v>
      </c>
      <c r="D224" s="13" t="s">
        <v>98</v>
      </c>
    </row>
    <row r="225" spans="1:4" x14ac:dyDescent="0.25">
      <c r="A225" s="7" t="s">
        <v>226</v>
      </c>
      <c r="B225" s="8" t="s">
        <v>16</v>
      </c>
      <c r="C225" s="8" t="s">
        <v>318</v>
      </c>
      <c r="D225" s="9" t="s">
        <v>317</v>
      </c>
    </row>
    <row r="226" spans="1:4" x14ac:dyDescent="0.25">
      <c r="A226" s="3" t="s">
        <v>226</v>
      </c>
      <c r="B226" s="5" t="s">
        <v>16</v>
      </c>
      <c r="C226" s="5" t="s">
        <v>230</v>
      </c>
      <c r="D226" s="6" t="s">
        <v>229</v>
      </c>
    </row>
    <row r="227" spans="1:4" ht="15.75" thickBot="1" x14ac:dyDescent="0.3">
      <c r="A227" s="10" t="s">
        <v>226</v>
      </c>
      <c r="B227" s="12" t="s">
        <v>16</v>
      </c>
      <c r="C227" s="12" t="s">
        <v>225</v>
      </c>
      <c r="D227" s="13" t="s">
        <v>223</v>
      </c>
    </row>
    <row r="228" spans="1:4" x14ac:dyDescent="0.25">
      <c r="A228" s="7" t="s">
        <v>211</v>
      </c>
      <c r="B228" s="8" t="s">
        <v>16</v>
      </c>
      <c r="C228" s="8" t="s">
        <v>318</v>
      </c>
      <c r="D228" s="9" t="s">
        <v>317</v>
      </c>
    </row>
    <row r="229" spans="1:4" x14ac:dyDescent="0.25">
      <c r="A229" s="3" t="s">
        <v>211</v>
      </c>
      <c r="B229" s="38" t="s">
        <v>16</v>
      </c>
      <c r="C229" s="5" t="s">
        <v>254</v>
      </c>
      <c r="D229" s="6" t="s">
        <v>253</v>
      </c>
    </row>
    <row r="230" spans="1:4" x14ac:dyDescent="0.25">
      <c r="A230" s="3" t="s">
        <v>211</v>
      </c>
      <c r="B230" s="5" t="s">
        <v>16</v>
      </c>
      <c r="C230" s="5" t="s">
        <v>262</v>
      </c>
      <c r="D230" s="6" t="s">
        <v>261</v>
      </c>
    </row>
    <row r="231" spans="1:4" x14ac:dyDescent="0.25">
      <c r="A231" s="3" t="s">
        <v>211</v>
      </c>
      <c r="B231" s="38" t="s">
        <v>16</v>
      </c>
      <c r="C231" s="5" t="s">
        <v>225</v>
      </c>
      <c r="D231" s="6" t="s">
        <v>223</v>
      </c>
    </row>
    <row r="232" spans="1:4" x14ac:dyDescent="0.25">
      <c r="A232" s="3" t="s">
        <v>211</v>
      </c>
      <c r="B232" s="5" t="s">
        <v>16</v>
      </c>
      <c r="C232" s="5" t="s">
        <v>324</v>
      </c>
      <c r="D232" s="6" t="s">
        <v>323</v>
      </c>
    </row>
    <row r="233" spans="1:4" x14ac:dyDescent="0.25">
      <c r="A233" s="3" t="s">
        <v>211</v>
      </c>
      <c r="B233" s="5" t="s">
        <v>16</v>
      </c>
      <c r="C233" s="5" t="s">
        <v>326</v>
      </c>
      <c r="D233" s="6" t="s">
        <v>325</v>
      </c>
    </row>
    <row r="234" spans="1:4" x14ac:dyDescent="0.25">
      <c r="A234" s="3" t="s">
        <v>211</v>
      </c>
      <c r="B234" s="38" t="s">
        <v>115</v>
      </c>
      <c r="C234" s="5" t="s">
        <v>209</v>
      </c>
      <c r="D234" s="6" t="s">
        <v>207</v>
      </c>
    </row>
    <row r="235" spans="1:4" x14ac:dyDescent="0.25">
      <c r="A235" s="3" t="s">
        <v>211</v>
      </c>
      <c r="B235" s="38" t="s">
        <v>115</v>
      </c>
      <c r="C235" s="5" t="s">
        <v>215</v>
      </c>
      <c r="D235" s="6" t="s">
        <v>214</v>
      </c>
    </row>
    <row r="236" spans="1:4" ht="15.75" thickBot="1" x14ac:dyDescent="0.3">
      <c r="A236" s="10" t="s">
        <v>211</v>
      </c>
      <c r="B236" s="42" t="s">
        <v>115</v>
      </c>
      <c r="C236" s="12" t="s">
        <v>217</v>
      </c>
      <c r="D236" s="13" t="s">
        <v>216</v>
      </c>
    </row>
    <row r="237" spans="1:4" ht="15.75" thickBot="1" x14ac:dyDescent="0.3">
      <c r="A237" s="14" t="s">
        <v>142</v>
      </c>
      <c r="B237" s="15" t="s">
        <v>104</v>
      </c>
      <c r="C237" s="15" t="s">
        <v>140</v>
      </c>
      <c r="D237" s="16" t="s">
        <v>139</v>
      </c>
    </row>
    <row r="238" spans="1:4" ht="15.75" thickBot="1" x14ac:dyDescent="0.3">
      <c r="A238" s="14" t="s">
        <v>310</v>
      </c>
      <c r="B238" s="43" t="s">
        <v>16</v>
      </c>
      <c r="C238" s="15" t="s">
        <v>311</v>
      </c>
      <c r="D238" s="16" t="s">
        <v>309</v>
      </c>
    </row>
    <row r="239" spans="1:4" ht="15.75" thickBot="1" x14ac:dyDescent="0.3">
      <c r="A239" s="14" t="s">
        <v>206</v>
      </c>
      <c r="B239" s="43" t="s">
        <v>115</v>
      </c>
      <c r="C239" s="15" t="s">
        <v>205</v>
      </c>
      <c r="D239" s="16" t="s">
        <v>203</v>
      </c>
    </row>
    <row r="240" spans="1:4" x14ac:dyDescent="0.25">
      <c r="A240" s="7" t="s">
        <v>155</v>
      </c>
      <c r="B240" s="8" t="s">
        <v>104</v>
      </c>
      <c r="C240" s="8" t="s">
        <v>154</v>
      </c>
      <c r="D240" s="9" t="s">
        <v>153</v>
      </c>
    </row>
    <row r="241" spans="1:4" ht="15.75" thickBot="1" x14ac:dyDescent="0.3">
      <c r="A241" s="10" t="s">
        <v>155</v>
      </c>
      <c r="B241" s="12" t="s">
        <v>104</v>
      </c>
      <c r="C241" s="12" t="s">
        <v>172</v>
      </c>
      <c r="D241" s="13" t="s">
        <v>171</v>
      </c>
    </row>
    <row r="242" spans="1:4" ht="15.75" thickBot="1" x14ac:dyDescent="0.3">
      <c r="A242" s="14" t="s">
        <v>50</v>
      </c>
      <c r="B242" s="15" t="s">
        <v>8</v>
      </c>
      <c r="C242" s="15" t="s">
        <v>48</v>
      </c>
      <c r="D242" s="16" t="s">
        <v>46</v>
      </c>
    </row>
  </sheetData>
  <sortState ref="A6:D242">
    <sortCondition ref="A6:A242"/>
  </sortState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33"/>
  <sheetViews>
    <sheetView zoomScale="90" zoomScaleNormal="90" workbookViewId="0">
      <selection activeCell="F20" sqref="F20"/>
    </sheetView>
  </sheetViews>
  <sheetFormatPr baseColWidth="10" defaultRowHeight="15" x14ac:dyDescent="0.25"/>
  <cols>
    <col min="1" max="1" width="11.42578125" style="1"/>
    <col min="2" max="2" width="54.140625" style="1" customWidth="1"/>
    <col min="3" max="3" width="17.85546875" style="1" customWidth="1"/>
    <col min="4" max="4" width="19.85546875" style="1" customWidth="1"/>
    <col min="5" max="5" width="20.140625" style="1" customWidth="1"/>
    <col min="6" max="257" width="11.42578125" style="1"/>
    <col min="258" max="258" width="54.140625" style="1" customWidth="1"/>
    <col min="259" max="259" width="17.85546875" style="1" customWidth="1"/>
    <col min="260" max="260" width="19.85546875" style="1" customWidth="1"/>
    <col min="261" max="261" width="20.140625" style="1" customWidth="1"/>
    <col min="262" max="513" width="11.42578125" style="1"/>
    <col min="514" max="514" width="54.140625" style="1" customWidth="1"/>
    <col min="515" max="515" width="17.85546875" style="1" customWidth="1"/>
    <col min="516" max="516" width="19.85546875" style="1" customWidth="1"/>
    <col min="517" max="517" width="20.140625" style="1" customWidth="1"/>
    <col min="518" max="769" width="11.42578125" style="1"/>
    <col min="770" max="770" width="54.140625" style="1" customWidth="1"/>
    <col min="771" max="771" width="17.85546875" style="1" customWidth="1"/>
    <col min="772" max="772" width="19.85546875" style="1" customWidth="1"/>
    <col min="773" max="773" width="20.140625" style="1" customWidth="1"/>
    <col min="774" max="1025" width="11.42578125" style="1"/>
    <col min="1026" max="1026" width="54.140625" style="1" customWidth="1"/>
    <col min="1027" max="1027" width="17.85546875" style="1" customWidth="1"/>
    <col min="1028" max="1028" width="19.85546875" style="1" customWidth="1"/>
    <col min="1029" max="1029" width="20.140625" style="1" customWidth="1"/>
    <col min="1030" max="1281" width="11.42578125" style="1"/>
    <col min="1282" max="1282" width="54.140625" style="1" customWidth="1"/>
    <col min="1283" max="1283" width="17.85546875" style="1" customWidth="1"/>
    <col min="1284" max="1284" width="19.85546875" style="1" customWidth="1"/>
    <col min="1285" max="1285" width="20.140625" style="1" customWidth="1"/>
    <col min="1286" max="1537" width="11.42578125" style="1"/>
    <col min="1538" max="1538" width="54.140625" style="1" customWidth="1"/>
    <col min="1539" max="1539" width="17.85546875" style="1" customWidth="1"/>
    <col min="1540" max="1540" width="19.85546875" style="1" customWidth="1"/>
    <col min="1541" max="1541" width="20.140625" style="1" customWidth="1"/>
    <col min="1542" max="1793" width="11.42578125" style="1"/>
    <col min="1794" max="1794" width="54.140625" style="1" customWidth="1"/>
    <col min="1795" max="1795" width="17.85546875" style="1" customWidth="1"/>
    <col min="1796" max="1796" width="19.85546875" style="1" customWidth="1"/>
    <col min="1797" max="1797" width="20.140625" style="1" customWidth="1"/>
    <col min="1798" max="2049" width="11.42578125" style="1"/>
    <col min="2050" max="2050" width="54.140625" style="1" customWidth="1"/>
    <col min="2051" max="2051" width="17.85546875" style="1" customWidth="1"/>
    <col min="2052" max="2052" width="19.85546875" style="1" customWidth="1"/>
    <col min="2053" max="2053" width="20.140625" style="1" customWidth="1"/>
    <col min="2054" max="2305" width="11.42578125" style="1"/>
    <col min="2306" max="2306" width="54.140625" style="1" customWidth="1"/>
    <col min="2307" max="2307" width="17.85546875" style="1" customWidth="1"/>
    <col min="2308" max="2308" width="19.85546875" style="1" customWidth="1"/>
    <col min="2309" max="2309" width="20.140625" style="1" customWidth="1"/>
    <col min="2310" max="2561" width="11.42578125" style="1"/>
    <col min="2562" max="2562" width="54.140625" style="1" customWidth="1"/>
    <col min="2563" max="2563" width="17.85546875" style="1" customWidth="1"/>
    <col min="2564" max="2564" width="19.85546875" style="1" customWidth="1"/>
    <col min="2565" max="2565" width="20.140625" style="1" customWidth="1"/>
    <col min="2566" max="2817" width="11.42578125" style="1"/>
    <col min="2818" max="2818" width="54.140625" style="1" customWidth="1"/>
    <col min="2819" max="2819" width="17.85546875" style="1" customWidth="1"/>
    <col min="2820" max="2820" width="19.85546875" style="1" customWidth="1"/>
    <col min="2821" max="2821" width="20.140625" style="1" customWidth="1"/>
    <col min="2822" max="3073" width="11.42578125" style="1"/>
    <col min="3074" max="3074" width="54.140625" style="1" customWidth="1"/>
    <col min="3075" max="3075" width="17.85546875" style="1" customWidth="1"/>
    <col min="3076" max="3076" width="19.85546875" style="1" customWidth="1"/>
    <col min="3077" max="3077" width="20.140625" style="1" customWidth="1"/>
    <col min="3078" max="3329" width="11.42578125" style="1"/>
    <col min="3330" max="3330" width="54.140625" style="1" customWidth="1"/>
    <col min="3331" max="3331" width="17.85546875" style="1" customWidth="1"/>
    <col min="3332" max="3332" width="19.85546875" style="1" customWidth="1"/>
    <col min="3333" max="3333" width="20.140625" style="1" customWidth="1"/>
    <col min="3334" max="3585" width="11.42578125" style="1"/>
    <col min="3586" max="3586" width="54.140625" style="1" customWidth="1"/>
    <col min="3587" max="3587" width="17.85546875" style="1" customWidth="1"/>
    <col min="3588" max="3588" width="19.85546875" style="1" customWidth="1"/>
    <col min="3589" max="3589" width="20.140625" style="1" customWidth="1"/>
    <col min="3590" max="3841" width="11.42578125" style="1"/>
    <col min="3842" max="3842" width="54.140625" style="1" customWidth="1"/>
    <col min="3843" max="3843" width="17.85546875" style="1" customWidth="1"/>
    <col min="3844" max="3844" width="19.85546875" style="1" customWidth="1"/>
    <col min="3845" max="3845" width="20.140625" style="1" customWidth="1"/>
    <col min="3846" max="4097" width="11.42578125" style="1"/>
    <col min="4098" max="4098" width="54.140625" style="1" customWidth="1"/>
    <col min="4099" max="4099" width="17.85546875" style="1" customWidth="1"/>
    <col min="4100" max="4100" width="19.85546875" style="1" customWidth="1"/>
    <col min="4101" max="4101" width="20.140625" style="1" customWidth="1"/>
    <col min="4102" max="4353" width="11.42578125" style="1"/>
    <col min="4354" max="4354" width="54.140625" style="1" customWidth="1"/>
    <col min="4355" max="4355" width="17.85546875" style="1" customWidth="1"/>
    <col min="4356" max="4356" width="19.85546875" style="1" customWidth="1"/>
    <col min="4357" max="4357" width="20.140625" style="1" customWidth="1"/>
    <col min="4358" max="4609" width="11.42578125" style="1"/>
    <col min="4610" max="4610" width="54.140625" style="1" customWidth="1"/>
    <col min="4611" max="4611" width="17.85546875" style="1" customWidth="1"/>
    <col min="4612" max="4612" width="19.85546875" style="1" customWidth="1"/>
    <col min="4613" max="4613" width="20.140625" style="1" customWidth="1"/>
    <col min="4614" max="4865" width="11.42578125" style="1"/>
    <col min="4866" max="4866" width="54.140625" style="1" customWidth="1"/>
    <col min="4867" max="4867" width="17.85546875" style="1" customWidth="1"/>
    <col min="4868" max="4868" width="19.85546875" style="1" customWidth="1"/>
    <col min="4869" max="4869" width="20.140625" style="1" customWidth="1"/>
    <col min="4870" max="5121" width="11.42578125" style="1"/>
    <col min="5122" max="5122" width="54.140625" style="1" customWidth="1"/>
    <col min="5123" max="5123" width="17.85546875" style="1" customWidth="1"/>
    <col min="5124" max="5124" width="19.85546875" style="1" customWidth="1"/>
    <col min="5125" max="5125" width="20.140625" style="1" customWidth="1"/>
    <col min="5126" max="5377" width="11.42578125" style="1"/>
    <col min="5378" max="5378" width="54.140625" style="1" customWidth="1"/>
    <col min="5379" max="5379" width="17.85546875" style="1" customWidth="1"/>
    <col min="5380" max="5380" width="19.85546875" style="1" customWidth="1"/>
    <col min="5381" max="5381" width="20.140625" style="1" customWidth="1"/>
    <col min="5382" max="5633" width="11.42578125" style="1"/>
    <col min="5634" max="5634" width="54.140625" style="1" customWidth="1"/>
    <col min="5635" max="5635" width="17.85546875" style="1" customWidth="1"/>
    <col min="5636" max="5636" width="19.85546875" style="1" customWidth="1"/>
    <col min="5637" max="5637" width="20.140625" style="1" customWidth="1"/>
    <col min="5638" max="5889" width="11.42578125" style="1"/>
    <col min="5890" max="5890" width="54.140625" style="1" customWidth="1"/>
    <col min="5891" max="5891" width="17.85546875" style="1" customWidth="1"/>
    <col min="5892" max="5892" width="19.85546875" style="1" customWidth="1"/>
    <col min="5893" max="5893" width="20.140625" style="1" customWidth="1"/>
    <col min="5894" max="6145" width="11.42578125" style="1"/>
    <col min="6146" max="6146" width="54.140625" style="1" customWidth="1"/>
    <col min="6147" max="6147" width="17.85546875" style="1" customWidth="1"/>
    <col min="6148" max="6148" width="19.85546875" style="1" customWidth="1"/>
    <col min="6149" max="6149" width="20.140625" style="1" customWidth="1"/>
    <col min="6150" max="6401" width="11.42578125" style="1"/>
    <col min="6402" max="6402" width="54.140625" style="1" customWidth="1"/>
    <col min="6403" max="6403" width="17.85546875" style="1" customWidth="1"/>
    <col min="6404" max="6404" width="19.85546875" style="1" customWidth="1"/>
    <col min="6405" max="6405" width="20.140625" style="1" customWidth="1"/>
    <col min="6406" max="6657" width="11.42578125" style="1"/>
    <col min="6658" max="6658" width="54.140625" style="1" customWidth="1"/>
    <col min="6659" max="6659" width="17.85546875" style="1" customWidth="1"/>
    <col min="6660" max="6660" width="19.85546875" style="1" customWidth="1"/>
    <col min="6661" max="6661" width="20.140625" style="1" customWidth="1"/>
    <col min="6662" max="6913" width="11.42578125" style="1"/>
    <col min="6914" max="6914" width="54.140625" style="1" customWidth="1"/>
    <col min="6915" max="6915" width="17.85546875" style="1" customWidth="1"/>
    <col min="6916" max="6916" width="19.85546875" style="1" customWidth="1"/>
    <col min="6917" max="6917" width="20.140625" style="1" customWidth="1"/>
    <col min="6918" max="7169" width="11.42578125" style="1"/>
    <col min="7170" max="7170" width="54.140625" style="1" customWidth="1"/>
    <col min="7171" max="7171" width="17.85546875" style="1" customWidth="1"/>
    <col min="7172" max="7172" width="19.85546875" style="1" customWidth="1"/>
    <col min="7173" max="7173" width="20.140625" style="1" customWidth="1"/>
    <col min="7174" max="7425" width="11.42578125" style="1"/>
    <col min="7426" max="7426" width="54.140625" style="1" customWidth="1"/>
    <col min="7427" max="7427" width="17.85546875" style="1" customWidth="1"/>
    <col min="7428" max="7428" width="19.85546875" style="1" customWidth="1"/>
    <col min="7429" max="7429" width="20.140625" style="1" customWidth="1"/>
    <col min="7430" max="7681" width="11.42578125" style="1"/>
    <col min="7682" max="7682" width="54.140625" style="1" customWidth="1"/>
    <col min="7683" max="7683" width="17.85546875" style="1" customWidth="1"/>
    <col min="7684" max="7684" width="19.85546875" style="1" customWidth="1"/>
    <col min="7685" max="7685" width="20.140625" style="1" customWidth="1"/>
    <col min="7686" max="7937" width="11.42578125" style="1"/>
    <col min="7938" max="7938" width="54.140625" style="1" customWidth="1"/>
    <col min="7939" max="7939" width="17.85546875" style="1" customWidth="1"/>
    <col min="7940" max="7940" width="19.85546875" style="1" customWidth="1"/>
    <col min="7941" max="7941" width="20.140625" style="1" customWidth="1"/>
    <col min="7942" max="8193" width="11.42578125" style="1"/>
    <col min="8194" max="8194" width="54.140625" style="1" customWidth="1"/>
    <col min="8195" max="8195" width="17.85546875" style="1" customWidth="1"/>
    <col min="8196" max="8196" width="19.85546875" style="1" customWidth="1"/>
    <col min="8197" max="8197" width="20.140625" style="1" customWidth="1"/>
    <col min="8198" max="8449" width="11.42578125" style="1"/>
    <col min="8450" max="8450" width="54.140625" style="1" customWidth="1"/>
    <col min="8451" max="8451" width="17.85546875" style="1" customWidth="1"/>
    <col min="8452" max="8452" width="19.85546875" style="1" customWidth="1"/>
    <col min="8453" max="8453" width="20.140625" style="1" customWidth="1"/>
    <col min="8454" max="8705" width="11.42578125" style="1"/>
    <col min="8706" max="8706" width="54.140625" style="1" customWidth="1"/>
    <col min="8707" max="8707" width="17.85546875" style="1" customWidth="1"/>
    <col min="8708" max="8708" width="19.85546875" style="1" customWidth="1"/>
    <col min="8709" max="8709" width="20.140625" style="1" customWidth="1"/>
    <col min="8710" max="8961" width="11.42578125" style="1"/>
    <col min="8962" max="8962" width="54.140625" style="1" customWidth="1"/>
    <col min="8963" max="8963" width="17.85546875" style="1" customWidth="1"/>
    <col min="8964" max="8964" width="19.85546875" style="1" customWidth="1"/>
    <col min="8965" max="8965" width="20.140625" style="1" customWidth="1"/>
    <col min="8966" max="9217" width="11.42578125" style="1"/>
    <col min="9218" max="9218" width="54.140625" style="1" customWidth="1"/>
    <col min="9219" max="9219" width="17.85546875" style="1" customWidth="1"/>
    <col min="9220" max="9220" width="19.85546875" style="1" customWidth="1"/>
    <col min="9221" max="9221" width="20.140625" style="1" customWidth="1"/>
    <col min="9222" max="9473" width="11.42578125" style="1"/>
    <col min="9474" max="9474" width="54.140625" style="1" customWidth="1"/>
    <col min="9475" max="9475" width="17.85546875" style="1" customWidth="1"/>
    <col min="9476" max="9476" width="19.85546875" style="1" customWidth="1"/>
    <col min="9477" max="9477" width="20.140625" style="1" customWidth="1"/>
    <col min="9478" max="9729" width="11.42578125" style="1"/>
    <col min="9730" max="9730" width="54.140625" style="1" customWidth="1"/>
    <col min="9731" max="9731" width="17.85546875" style="1" customWidth="1"/>
    <col min="9732" max="9732" width="19.85546875" style="1" customWidth="1"/>
    <col min="9733" max="9733" width="20.140625" style="1" customWidth="1"/>
    <col min="9734" max="9985" width="11.42578125" style="1"/>
    <col min="9986" max="9986" width="54.140625" style="1" customWidth="1"/>
    <col min="9987" max="9987" width="17.85546875" style="1" customWidth="1"/>
    <col min="9988" max="9988" width="19.85546875" style="1" customWidth="1"/>
    <col min="9989" max="9989" width="20.140625" style="1" customWidth="1"/>
    <col min="9990" max="10241" width="11.42578125" style="1"/>
    <col min="10242" max="10242" width="54.140625" style="1" customWidth="1"/>
    <col min="10243" max="10243" width="17.85546875" style="1" customWidth="1"/>
    <col min="10244" max="10244" width="19.85546875" style="1" customWidth="1"/>
    <col min="10245" max="10245" width="20.140625" style="1" customWidth="1"/>
    <col min="10246" max="10497" width="11.42578125" style="1"/>
    <col min="10498" max="10498" width="54.140625" style="1" customWidth="1"/>
    <col min="10499" max="10499" width="17.85546875" style="1" customWidth="1"/>
    <col min="10500" max="10500" width="19.85546875" style="1" customWidth="1"/>
    <col min="10501" max="10501" width="20.140625" style="1" customWidth="1"/>
    <col min="10502" max="10753" width="11.42578125" style="1"/>
    <col min="10754" max="10754" width="54.140625" style="1" customWidth="1"/>
    <col min="10755" max="10755" width="17.85546875" style="1" customWidth="1"/>
    <col min="10756" max="10756" width="19.85546875" style="1" customWidth="1"/>
    <col min="10757" max="10757" width="20.140625" style="1" customWidth="1"/>
    <col min="10758" max="11009" width="11.42578125" style="1"/>
    <col min="11010" max="11010" width="54.140625" style="1" customWidth="1"/>
    <col min="11011" max="11011" width="17.85546875" style="1" customWidth="1"/>
    <col min="11012" max="11012" width="19.85546875" style="1" customWidth="1"/>
    <col min="11013" max="11013" width="20.140625" style="1" customWidth="1"/>
    <col min="11014" max="11265" width="11.42578125" style="1"/>
    <col min="11266" max="11266" width="54.140625" style="1" customWidth="1"/>
    <col min="11267" max="11267" width="17.85546875" style="1" customWidth="1"/>
    <col min="11268" max="11268" width="19.85546875" style="1" customWidth="1"/>
    <col min="11269" max="11269" width="20.140625" style="1" customWidth="1"/>
    <col min="11270" max="11521" width="11.42578125" style="1"/>
    <col min="11522" max="11522" width="54.140625" style="1" customWidth="1"/>
    <col min="11523" max="11523" width="17.85546875" style="1" customWidth="1"/>
    <col min="11524" max="11524" width="19.85546875" style="1" customWidth="1"/>
    <col min="11525" max="11525" width="20.140625" style="1" customWidth="1"/>
    <col min="11526" max="11777" width="11.42578125" style="1"/>
    <col min="11778" max="11778" width="54.140625" style="1" customWidth="1"/>
    <col min="11779" max="11779" width="17.85546875" style="1" customWidth="1"/>
    <col min="11780" max="11780" width="19.85546875" style="1" customWidth="1"/>
    <col min="11781" max="11781" width="20.140625" style="1" customWidth="1"/>
    <col min="11782" max="12033" width="11.42578125" style="1"/>
    <col min="12034" max="12034" width="54.140625" style="1" customWidth="1"/>
    <col min="12035" max="12035" width="17.85546875" style="1" customWidth="1"/>
    <col min="12036" max="12036" width="19.85546875" style="1" customWidth="1"/>
    <col min="12037" max="12037" width="20.140625" style="1" customWidth="1"/>
    <col min="12038" max="12289" width="11.42578125" style="1"/>
    <col min="12290" max="12290" width="54.140625" style="1" customWidth="1"/>
    <col min="12291" max="12291" width="17.85546875" style="1" customWidth="1"/>
    <col min="12292" max="12292" width="19.85546875" style="1" customWidth="1"/>
    <col min="12293" max="12293" width="20.140625" style="1" customWidth="1"/>
    <col min="12294" max="12545" width="11.42578125" style="1"/>
    <col min="12546" max="12546" width="54.140625" style="1" customWidth="1"/>
    <col min="12547" max="12547" width="17.85546875" style="1" customWidth="1"/>
    <col min="12548" max="12548" width="19.85546875" style="1" customWidth="1"/>
    <col min="12549" max="12549" width="20.140625" style="1" customWidth="1"/>
    <col min="12550" max="12801" width="11.42578125" style="1"/>
    <col min="12802" max="12802" width="54.140625" style="1" customWidth="1"/>
    <col min="12803" max="12803" width="17.85546875" style="1" customWidth="1"/>
    <col min="12804" max="12804" width="19.85546875" style="1" customWidth="1"/>
    <col min="12805" max="12805" width="20.140625" style="1" customWidth="1"/>
    <col min="12806" max="13057" width="11.42578125" style="1"/>
    <col min="13058" max="13058" width="54.140625" style="1" customWidth="1"/>
    <col min="13059" max="13059" width="17.85546875" style="1" customWidth="1"/>
    <col min="13060" max="13060" width="19.85546875" style="1" customWidth="1"/>
    <col min="13061" max="13061" width="20.140625" style="1" customWidth="1"/>
    <col min="13062" max="13313" width="11.42578125" style="1"/>
    <col min="13314" max="13314" width="54.140625" style="1" customWidth="1"/>
    <col min="13315" max="13315" width="17.85546875" style="1" customWidth="1"/>
    <col min="13316" max="13316" width="19.85546875" style="1" customWidth="1"/>
    <col min="13317" max="13317" width="20.140625" style="1" customWidth="1"/>
    <col min="13318" max="13569" width="11.42578125" style="1"/>
    <col min="13570" max="13570" width="54.140625" style="1" customWidth="1"/>
    <col min="13571" max="13571" width="17.85546875" style="1" customWidth="1"/>
    <col min="13572" max="13572" width="19.85546875" style="1" customWidth="1"/>
    <col min="13573" max="13573" width="20.140625" style="1" customWidth="1"/>
    <col min="13574" max="13825" width="11.42578125" style="1"/>
    <col min="13826" max="13826" width="54.140625" style="1" customWidth="1"/>
    <col min="13827" max="13827" width="17.85546875" style="1" customWidth="1"/>
    <col min="13828" max="13828" width="19.85546875" style="1" customWidth="1"/>
    <col min="13829" max="13829" width="20.140625" style="1" customWidth="1"/>
    <col min="13830" max="14081" width="11.42578125" style="1"/>
    <col min="14082" max="14082" width="54.140625" style="1" customWidth="1"/>
    <col min="14083" max="14083" width="17.85546875" style="1" customWidth="1"/>
    <col min="14084" max="14084" width="19.85546875" style="1" customWidth="1"/>
    <col min="14085" max="14085" width="20.140625" style="1" customWidth="1"/>
    <col min="14086" max="14337" width="11.42578125" style="1"/>
    <col min="14338" max="14338" width="54.140625" style="1" customWidth="1"/>
    <col min="14339" max="14339" width="17.85546875" style="1" customWidth="1"/>
    <col min="14340" max="14340" width="19.85546875" style="1" customWidth="1"/>
    <col min="14341" max="14341" width="20.140625" style="1" customWidth="1"/>
    <col min="14342" max="14593" width="11.42578125" style="1"/>
    <col min="14594" max="14594" width="54.140625" style="1" customWidth="1"/>
    <col min="14595" max="14595" width="17.85546875" style="1" customWidth="1"/>
    <col min="14596" max="14596" width="19.85546875" style="1" customWidth="1"/>
    <col min="14597" max="14597" width="20.140625" style="1" customWidth="1"/>
    <col min="14598" max="14849" width="11.42578125" style="1"/>
    <col min="14850" max="14850" width="54.140625" style="1" customWidth="1"/>
    <col min="14851" max="14851" width="17.85546875" style="1" customWidth="1"/>
    <col min="14852" max="14852" width="19.85546875" style="1" customWidth="1"/>
    <col min="14853" max="14853" width="20.140625" style="1" customWidth="1"/>
    <col min="14854" max="15105" width="11.42578125" style="1"/>
    <col min="15106" max="15106" width="54.140625" style="1" customWidth="1"/>
    <col min="15107" max="15107" width="17.85546875" style="1" customWidth="1"/>
    <col min="15108" max="15108" width="19.85546875" style="1" customWidth="1"/>
    <col min="15109" max="15109" width="20.140625" style="1" customWidth="1"/>
    <col min="15110" max="15361" width="11.42578125" style="1"/>
    <col min="15362" max="15362" width="54.140625" style="1" customWidth="1"/>
    <col min="15363" max="15363" width="17.85546875" style="1" customWidth="1"/>
    <col min="15364" max="15364" width="19.85546875" style="1" customWidth="1"/>
    <col min="15365" max="15365" width="20.140625" style="1" customWidth="1"/>
    <col min="15366" max="15617" width="11.42578125" style="1"/>
    <col min="15618" max="15618" width="54.140625" style="1" customWidth="1"/>
    <col min="15619" max="15619" width="17.85546875" style="1" customWidth="1"/>
    <col min="15620" max="15620" width="19.85546875" style="1" customWidth="1"/>
    <col min="15621" max="15621" width="20.140625" style="1" customWidth="1"/>
    <col min="15622" max="15873" width="11.42578125" style="1"/>
    <col min="15874" max="15874" width="54.140625" style="1" customWidth="1"/>
    <col min="15875" max="15875" width="17.85546875" style="1" customWidth="1"/>
    <col min="15876" max="15876" width="19.85546875" style="1" customWidth="1"/>
    <col min="15877" max="15877" width="20.140625" style="1" customWidth="1"/>
    <col min="15878" max="16129" width="11.42578125" style="1"/>
    <col min="16130" max="16130" width="54.140625" style="1" customWidth="1"/>
    <col min="16131" max="16131" width="17.85546875" style="1" customWidth="1"/>
    <col min="16132" max="16132" width="19.85546875" style="1" customWidth="1"/>
    <col min="16133" max="16133" width="20.140625" style="1" customWidth="1"/>
    <col min="16134" max="16384" width="11.42578125" style="1"/>
  </cols>
  <sheetData>
    <row r="1" spans="2:10" ht="15.75" thickBot="1" x14ac:dyDescent="0.3"/>
    <row r="2" spans="2:10" ht="15.75" customHeight="1" thickBot="1" x14ac:dyDescent="0.4">
      <c r="B2" s="18" t="s">
        <v>455</v>
      </c>
      <c r="C2" s="19"/>
      <c r="D2" s="19"/>
      <c r="E2" s="20"/>
      <c r="H2" s="150" t="s">
        <v>365</v>
      </c>
      <c r="I2" s="150"/>
      <c r="J2" s="150"/>
    </row>
    <row r="3" spans="2:10" ht="15.75" thickBot="1" x14ac:dyDescent="0.3"/>
    <row r="4" spans="2:10" ht="45.75" thickBot="1" x14ac:dyDescent="0.3">
      <c r="B4" s="21" t="s">
        <v>352</v>
      </c>
      <c r="C4" s="21" t="s">
        <v>353</v>
      </c>
      <c r="D4" s="21" t="s">
        <v>354</v>
      </c>
      <c r="E4" s="21" t="s">
        <v>355</v>
      </c>
    </row>
    <row r="5" spans="2:10" ht="15.75" thickBot="1" x14ac:dyDescent="0.3">
      <c r="B5" s="22" t="s">
        <v>356</v>
      </c>
      <c r="C5" s="23">
        <v>7</v>
      </c>
      <c r="D5" s="23">
        <v>7</v>
      </c>
      <c r="E5" s="24">
        <f>C5/D5</f>
        <v>1</v>
      </c>
    </row>
    <row r="6" spans="2:10" ht="15.75" thickBot="1" x14ac:dyDescent="0.3">
      <c r="B6" s="25" t="s">
        <v>357</v>
      </c>
      <c r="C6" s="26">
        <v>26</v>
      </c>
      <c r="D6" s="26">
        <v>28</v>
      </c>
      <c r="E6" s="24">
        <f>C6/D6</f>
        <v>0.9285714285714286</v>
      </c>
    </row>
    <row r="7" spans="2:10" ht="15.75" thickBot="1" x14ac:dyDescent="0.3">
      <c r="B7" s="25" t="s">
        <v>358</v>
      </c>
      <c r="C7" s="26">
        <v>7</v>
      </c>
      <c r="D7" s="26">
        <v>8</v>
      </c>
      <c r="E7" s="24">
        <f t="shared" ref="E7:E13" si="0">C7/D7</f>
        <v>0.875</v>
      </c>
    </row>
    <row r="8" spans="2:10" ht="15.75" thickBot="1" x14ac:dyDescent="0.3">
      <c r="B8" s="25" t="s">
        <v>359</v>
      </c>
      <c r="C8" s="26">
        <v>8</v>
      </c>
      <c r="D8" s="26">
        <v>12</v>
      </c>
      <c r="E8" s="24">
        <f t="shared" si="0"/>
        <v>0.66666666666666663</v>
      </c>
    </row>
    <row r="9" spans="2:10" ht="15.75" thickBot="1" x14ac:dyDescent="0.3">
      <c r="B9" s="25" t="s">
        <v>360</v>
      </c>
      <c r="C9" s="26">
        <v>3</v>
      </c>
      <c r="D9" s="26">
        <v>3</v>
      </c>
      <c r="E9" s="24">
        <f t="shared" si="0"/>
        <v>1</v>
      </c>
    </row>
    <row r="10" spans="2:10" ht="15.75" thickBot="1" x14ac:dyDescent="0.3">
      <c r="B10" s="25" t="s">
        <v>361</v>
      </c>
      <c r="C10" s="26">
        <v>2</v>
      </c>
      <c r="D10" s="26">
        <v>2</v>
      </c>
      <c r="E10" s="24">
        <f t="shared" si="0"/>
        <v>1</v>
      </c>
    </row>
    <row r="11" spans="2:10" ht="15.75" thickBot="1" x14ac:dyDescent="0.3">
      <c r="B11" s="25" t="s">
        <v>362</v>
      </c>
      <c r="C11" s="26">
        <v>45</v>
      </c>
      <c r="D11" s="26">
        <v>53</v>
      </c>
      <c r="E11" s="24">
        <f t="shared" si="0"/>
        <v>0.84905660377358494</v>
      </c>
    </row>
    <row r="12" spans="2:10" ht="15.75" thickBot="1" x14ac:dyDescent="0.3">
      <c r="B12" s="25" t="s">
        <v>363</v>
      </c>
      <c r="C12" s="26">
        <v>34</v>
      </c>
      <c r="D12" s="26">
        <v>39</v>
      </c>
      <c r="E12" s="24">
        <f t="shared" si="0"/>
        <v>0.87179487179487181</v>
      </c>
    </row>
    <row r="13" spans="2:10" ht="27" customHeight="1" thickBot="1" x14ac:dyDescent="0.3">
      <c r="B13" s="27" t="s">
        <v>364</v>
      </c>
      <c r="C13" s="28">
        <v>13</v>
      </c>
      <c r="D13" s="28">
        <v>15</v>
      </c>
      <c r="E13" s="24">
        <f t="shared" si="0"/>
        <v>0.8666666666666667</v>
      </c>
    </row>
    <row r="14" spans="2:10" ht="15.75" thickBot="1" x14ac:dyDescent="0.3">
      <c r="B14" s="29" t="s">
        <v>456</v>
      </c>
      <c r="C14" s="30">
        <f>SUM(C5:C13)</f>
        <v>145</v>
      </c>
      <c r="D14" s="31">
        <f>SUM(D5:D13)</f>
        <v>167</v>
      </c>
      <c r="E14" s="32">
        <f>+C14/D14</f>
        <v>0.86826347305389218</v>
      </c>
    </row>
    <row r="16" spans="2:10" ht="15.75" thickBot="1" x14ac:dyDescent="0.3"/>
    <row r="17" spans="2:7" ht="54.75" customHeight="1" thickBot="1" x14ac:dyDescent="0.3">
      <c r="B17" s="151" t="s">
        <v>477</v>
      </c>
      <c r="C17" s="152"/>
      <c r="D17" s="152"/>
      <c r="E17" s="153"/>
    </row>
    <row r="19" spans="2:7" x14ac:dyDescent="0.25">
      <c r="B19" s="148" t="s">
        <v>457</v>
      </c>
      <c r="C19" s="149"/>
      <c r="D19" s="149"/>
      <c r="E19" s="149"/>
    </row>
    <row r="20" spans="2:7" x14ac:dyDescent="0.25">
      <c r="B20" s="33"/>
      <c r="C20" s="34"/>
      <c r="D20" s="35"/>
    </row>
    <row r="21" spans="2:7" x14ac:dyDescent="0.25">
      <c r="B21" s="148" t="s">
        <v>370</v>
      </c>
      <c r="C21" s="149"/>
      <c r="D21" s="149"/>
      <c r="E21" s="149"/>
      <c r="G21" s="143"/>
    </row>
    <row r="22" spans="2:7" x14ac:dyDescent="0.25">
      <c r="B22" s="33"/>
      <c r="C22" s="34"/>
      <c r="D22" s="35"/>
    </row>
    <row r="23" spans="2:7" x14ac:dyDescent="0.25">
      <c r="B23" s="33" t="s">
        <v>371</v>
      </c>
      <c r="C23" s="34"/>
      <c r="D23" s="35"/>
    </row>
    <row r="24" spans="2:7" x14ac:dyDescent="0.25">
      <c r="B24" s="33"/>
      <c r="C24" s="34"/>
      <c r="D24" s="35"/>
    </row>
    <row r="25" spans="2:7" x14ac:dyDescent="0.25">
      <c r="B25" s="148" t="s">
        <v>372</v>
      </c>
      <c r="C25" s="149"/>
      <c r="D25" s="149"/>
      <c r="E25" s="149"/>
    </row>
    <row r="26" spans="2:7" x14ac:dyDescent="0.25">
      <c r="B26" s="33"/>
      <c r="C26" s="34"/>
      <c r="D26" s="35"/>
    </row>
    <row r="27" spans="2:7" x14ac:dyDescent="0.25">
      <c r="B27" s="148" t="s">
        <v>373</v>
      </c>
      <c r="C27" s="149"/>
      <c r="D27" s="149"/>
      <c r="E27" s="149"/>
    </row>
    <row r="28" spans="2:7" ht="15" customHeight="1" x14ac:dyDescent="0.25">
      <c r="B28" s="33"/>
      <c r="C28" s="34"/>
      <c r="D28" s="35"/>
      <c r="F28" s="36"/>
      <c r="G28" s="36"/>
    </row>
    <row r="29" spans="2:7" x14ac:dyDescent="0.25">
      <c r="B29" s="148" t="s">
        <v>458</v>
      </c>
      <c r="C29" s="149"/>
      <c r="D29" s="149"/>
      <c r="E29" s="149"/>
    </row>
    <row r="31" spans="2:7" x14ac:dyDescent="0.25">
      <c r="B31" s="148" t="s">
        <v>374</v>
      </c>
      <c r="C31" s="149"/>
      <c r="D31" s="149"/>
      <c r="E31" s="149"/>
    </row>
    <row r="32" spans="2:7" x14ac:dyDescent="0.25">
      <c r="B32" s="34"/>
      <c r="C32" s="34"/>
      <c r="D32" s="35"/>
    </row>
    <row r="33" spans="2:4" x14ac:dyDescent="0.25">
      <c r="B33" s="45" t="s">
        <v>375</v>
      </c>
      <c r="C33" s="34"/>
      <c r="D33" s="35"/>
    </row>
  </sheetData>
  <mergeCells count="8">
    <mergeCell ref="B31:E31"/>
    <mergeCell ref="H2:J2"/>
    <mergeCell ref="B17:E17"/>
    <mergeCell ref="B19:E19"/>
    <mergeCell ref="B21:E21"/>
    <mergeCell ref="B25:E25"/>
    <mergeCell ref="B27:E27"/>
    <mergeCell ref="B29:E29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38"/>
  <sheetViews>
    <sheetView zoomScale="90" zoomScaleNormal="90" workbookViewId="0">
      <selection activeCell="T13" sqref="T13"/>
    </sheetView>
  </sheetViews>
  <sheetFormatPr baseColWidth="10" defaultRowHeight="15" x14ac:dyDescent="0.25"/>
  <cols>
    <col min="2" max="2" width="27.85546875" bestFit="1" customWidth="1"/>
    <col min="3" max="3" width="16.85546875" customWidth="1"/>
    <col min="4" max="4" width="17.28515625" bestFit="1" customWidth="1"/>
    <col min="5" max="5" width="16" customWidth="1"/>
    <col min="6" max="6" width="12.5703125" customWidth="1"/>
  </cols>
  <sheetData>
    <row r="1" spans="2:11" ht="15.75" thickBot="1" x14ac:dyDescent="0.3"/>
    <row r="2" spans="2:11" x14ac:dyDescent="0.25">
      <c r="B2" s="163" t="s">
        <v>447</v>
      </c>
      <c r="C2" s="164"/>
      <c r="D2" s="164"/>
      <c r="E2" s="164"/>
      <c r="F2" s="165"/>
    </row>
    <row r="3" spans="2:11" ht="15.75" thickBot="1" x14ac:dyDescent="0.3">
      <c r="B3" s="166"/>
      <c r="C3" s="167"/>
      <c r="D3" s="167"/>
      <c r="E3" s="167"/>
      <c r="F3" s="168"/>
    </row>
    <row r="4" spans="2:11" ht="32.25" customHeight="1" thickBot="1" x14ac:dyDescent="0.3">
      <c r="B4" s="109" t="s">
        <v>443</v>
      </c>
      <c r="C4" s="109" t="s">
        <v>444</v>
      </c>
      <c r="D4" s="109" t="s">
        <v>459</v>
      </c>
      <c r="E4" s="110" t="s">
        <v>445</v>
      </c>
      <c r="F4" s="110" t="s">
        <v>446</v>
      </c>
      <c r="J4" s="109" t="s">
        <v>443</v>
      </c>
      <c r="K4" s="110" t="s">
        <v>446</v>
      </c>
    </row>
    <row r="5" spans="2:11" x14ac:dyDescent="0.25">
      <c r="B5" s="123" t="s">
        <v>448</v>
      </c>
      <c r="C5" s="124">
        <v>1550950.2232613701</v>
      </c>
      <c r="D5" s="124">
        <v>1426506.9633316994</v>
      </c>
      <c r="E5" s="125">
        <f>+D5/D$18</f>
        <v>8.1460987315863834E-2</v>
      </c>
      <c r="F5" s="126">
        <f>+D5/C5-1</f>
        <v>-8.0236785206419414E-2</v>
      </c>
      <c r="J5" s="123" t="s">
        <v>448</v>
      </c>
      <c r="K5" s="126">
        <v>-8.0236785206419414E-2</v>
      </c>
    </row>
    <row r="6" spans="2:11" x14ac:dyDescent="0.25">
      <c r="B6" s="112" t="s">
        <v>345</v>
      </c>
      <c r="C6" s="117">
        <v>119799.54497863704</v>
      </c>
      <c r="D6" s="117">
        <v>113286.85807573116</v>
      </c>
      <c r="E6" s="120">
        <f t="shared" ref="E6:E18" si="0">+D6/D$18</f>
        <v>6.469270424875836E-3</v>
      </c>
      <c r="F6" s="127">
        <f t="shared" ref="F6:F21" si="1">+D6/C6-1</f>
        <v>-5.4363202331588534E-2</v>
      </c>
      <c r="J6" s="112" t="s">
        <v>347</v>
      </c>
      <c r="K6" s="127">
        <v>-6.3647221066123305E-2</v>
      </c>
    </row>
    <row r="7" spans="2:11" x14ac:dyDescent="0.25">
      <c r="B7" s="112" t="s">
        <v>449</v>
      </c>
      <c r="C7" s="117">
        <v>1653344.9759972291</v>
      </c>
      <c r="D7" s="117">
        <v>1804686.4308444958</v>
      </c>
      <c r="E7" s="120">
        <f t="shared" si="0"/>
        <v>0.10305700724290898</v>
      </c>
      <c r="F7" s="127">
        <f t="shared" si="1"/>
        <v>9.1536525676369385E-2</v>
      </c>
      <c r="J7" s="112" t="s">
        <v>345</v>
      </c>
      <c r="K7" s="127">
        <v>-5.4363202331588534E-2</v>
      </c>
    </row>
    <row r="8" spans="2:11" x14ac:dyDescent="0.25">
      <c r="B8" s="112" t="s">
        <v>450</v>
      </c>
      <c r="C8" s="117">
        <v>2157918.3662874629</v>
      </c>
      <c r="D8" s="117">
        <v>2601144.3818056658</v>
      </c>
      <c r="E8" s="120">
        <f t="shared" si="0"/>
        <v>0.14853891003666383</v>
      </c>
      <c r="F8" s="127">
        <f t="shared" si="1"/>
        <v>0.20539517270096752</v>
      </c>
      <c r="J8" s="112" t="s">
        <v>452</v>
      </c>
      <c r="K8" s="127">
        <v>-9.3642983127083523E-3</v>
      </c>
    </row>
    <row r="9" spans="2:11" x14ac:dyDescent="0.25">
      <c r="B9" s="112" t="s">
        <v>451</v>
      </c>
      <c r="C9" s="117">
        <v>742440.75744017016</v>
      </c>
      <c r="D9" s="117">
        <v>790355.01659314253</v>
      </c>
      <c r="E9" s="120">
        <f t="shared" si="0"/>
        <v>4.5133393412502124E-2</v>
      </c>
      <c r="F9" s="127">
        <f t="shared" si="1"/>
        <v>6.4536137964965601E-2</v>
      </c>
      <c r="J9" s="112" t="s">
        <v>451</v>
      </c>
      <c r="K9" s="127">
        <v>6.4536137964965601E-2</v>
      </c>
    </row>
    <row r="10" spans="2:11" x14ac:dyDescent="0.25">
      <c r="B10" s="112" t="s">
        <v>452</v>
      </c>
      <c r="C10" s="117">
        <v>3182782.8889485002</v>
      </c>
      <c r="D10" s="117">
        <v>3152978.3605118026</v>
      </c>
      <c r="E10" s="120">
        <f t="shared" si="0"/>
        <v>0.18005150821904689</v>
      </c>
      <c r="F10" s="127">
        <f t="shared" si="1"/>
        <v>-9.3642983127083523E-3</v>
      </c>
      <c r="J10" s="112" t="s">
        <v>449</v>
      </c>
      <c r="K10" s="127">
        <v>9.1536525676369385E-2</v>
      </c>
    </row>
    <row r="11" spans="2:11" x14ac:dyDescent="0.25">
      <c r="B11" s="112" t="s">
        <v>346</v>
      </c>
      <c r="C11" s="117">
        <v>390093.88412776642</v>
      </c>
      <c r="D11" s="117">
        <v>511252.78226154222</v>
      </c>
      <c r="E11" s="120">
        <f t="shared" si="0"/>
        <v>2.9195200220921425E-2</v>
      </c>
      <c r="F11" s="127">
        <f t="shared" si="1"/>
        <v>0.31058907371665678</v>
      </c>
      <c r="J11" s="112" t="s">
        <v>450</v>
      </c>
      <c r="K11" s="127">
        <v>0.20539517270096752</v>
      </c>
    </row>
    <row r="12" spans="2:11" ht="15.75" thickBot="1" x14ac:dyDescent="0.3">
      <c r="B12" s="113" t="s">
        <v>453</v>
      </c>
      <c r="C12" s="117">
        <v>2250515.6701042731</v>
      </c>
      <c r="D12" s="117">
        <v>3069939.4294436541</v>
      </c>
      <c r="E12" s="120">
        <f t="shared" si="0"/>
        <v>0.17530955217933253</v>
      </c>
      <c r="F12" s="127">
        <f t="shared" si="1"/>
        <v>0.36410488948135811</v>
      </c>
      <c r="J12" s="113" t="s">
        <v>454</v>
      </c>
      <c r="K12" s="127">
        <v>0.25664815285307863</v>
      </c>
    </row>
    <row r="13" spans="2:11" ht="15.75" thickBot="1" x14ac:dyDescent="0.3">
      <c r="B13" s="114" t="s">
        <v>388</v>
      </c>
      <c r="C13" s="118">
        <v>12047846.311145412</v>
      </c>
      <c r="D13" s="118">
        <v>13470150.222867733</v>
      </c>
      <c r="E13" s="121">
        <f t="shared" si="0"/>
        <v>0.76921582905211539</v>
      </c>
      <c r="F13" s="128">
        <f t="shared" si="1"/>
        <v>0.11805461947224161</v>
      </c>
      <c r="J13" s="111" t="s">
        <v>346</v>
      </c>
      <c r="K13" s="127">
        <v>0.31058907371665678</v>
      </c>
    </row>
    <row r="14" spans="2:11" x14ac:dyDescent="0.25">
      <c r="B14" s="111" t="s">
        <v>454</v>
      </c>
      <c r="C14" s="117">
        <v>1229722.3837018653</v>
      </c>
      <c r="D14" s="117">
        <v>1545328.3620010337</v>
      </c>
      <c r="E14" s="120">
        <f t="shared" si="0"/>
        <v>8.824630887310965E-2</v>
      </c>
      <c r="F14" s="127">
        <f t="shared" si="1"/>
        <v>0.25664815285307863</v>
      </c>
      <c r="J14" s="112" t="s">
        <v>453</v>
      </c>
      <c r="K14" s="127">
        <v>0.36410488948135811</v>
      </c>
    </row>
    <row r="15" spans="2:11" x14ac:dyDescent="0.25">
      <c r="B15" s="112" t="s">
        <v>347</v>
      </c>
      <c r="C15" s="117">
        <v>1989712.4921387797</v>
      </c>
      <c r="D15" s="117">
        <v>1863072.8212935957</v>
      </c>
      <c r="E15" s="120">
        <f t="shared" si="0"/>
        <v>0.1063911746420535</v>
      </c>
      <c r="F15" s="127">
        <f t="shared" si="1"/>
        <v>-6.3647221066123305E-2</v>
      </c>
      <c r="J15" s="113" t="s">
        <v>348</v>
      </c>
      <c r="K15" s="127">
        <v>1.5639971579654826</v>
      </c>
    </row>
    <row r="16" spans="2:11" ht="15.75" thickBot="1" x14ac:dyDescent="0.3">
      <c r="B16" s="113" t="s">
        <v>348</v>
      </c>
      <c r="C16" s="117">
        <v>246873.90729231748</v>
      </c>
      <c r="D16" s="117">
        <v>632983.99667333602</v>
      </c>
      <c r="E16" s="120">
        <f t="shared" si="0"/>
        <v>3.6146687432721342E-2</v>
      </c>
      <c r="F16" s="127">
        <f t="shared" si="1"/>
        <v>1.5639971579654826</v>
      </c>
    </row>
    <row r="17" spans="2:11" ht="15.75" thickBot="1" x14ac:dyDescent="0.3">
      <c r="B17" s="114" t="s">
        <v>392</v>
      </c>
      <c r="C17" s="118">
        <v>3466308.7831329624</v>
      </c>
      <c r="D17" s="118">
        <v>4041385.1799679659</v>
      </c>
      <c r="E17" s="121">
        <f t="shared" si="0"/>
        <v>0.2307841709478845</v>
      </c>
      <c r="F17" s="128">
        <f t="shared" si="1"/>
        <v>0.16590454942540656</v>
      </c>
    </row>
    <row r="18" spans="2:11" ht="15.75" thickBot="1" x14ac:dyDescent="0.3">
      <c r="B18" s="115" t="s">
        <v>393</v>
      </c>
      <c r="C18" s="119">
        <v>15514155.094278375</v>
      </c>
      <c r="D18" s="119">
        <v>17511535.402835701</v>
      </c>
      <c r="E18" s="122">
        <f t="shared" si="0"/>
        <v>1</v>
      </c>
      <c r="F18" s="129">
        <f>+D18/C18-1</f>
        <v>0.12874567106100154</v>
      </c>
    </row>
    <row r="19" spans="2:11" x14ac:dyDescent="0.25">
      <c r="B19" s="111" t="s">
        <v>394</v>
      </c>
      <c r="C19" s="117">
        <v>257689</v>
      </c>
      <c r="D19" s="117">
        <v>248898</v>
      </c>
      <c r="E19" s="120"/>
      <c r="F19" s="127">
        <f t="shared" si="1"/>
        <v>-3.4114766249238371E-2</v>
      </c>
    </row>
    <row r="20" spans="2:11" x14ac:dyDescent="0.25">
      <c r="B20" s="112" t="s">
        <v>395</v>
      </c>
      <c r="C20" s="117">
        <v>176464</v>
      </c>
      <c r="D20" s="117">
        <v>163587</v>
      </c>
      <c r="E20" s="120"/>
      <c r="F20" s="127">
        <f t="shared" si="1"/>
        <v>-7.297239096926289E-2</v>
      </c>
    </row>
    <row r="21" spans="2:11" ht="15.75" thickBot="1" x14ac:dyDescent="0.3">
      <c r="B21" s="116" t="s">
        <v>396</v>
      </c>
      <c r="C21" s="130">
        <v>180</v>
      </c>
      <c r="D21" s="130">
        <v>169</v>
      </c>
      <c r="E21" s="131"/>
      <c r="F21" s="132">
        <f t="shared" si="1"/>
        <v>-6.1111111111111116E-2</v>
      </c>
    </row>
    <row r="23" spans="2:11" ht="15.75" thickBot="1" x14ac:dyDescent="0.3"/>
    <row r="24" spans="2:11" ht="26.25" thickBot="1" x14ac:dyDescent="0.3">
      <c r="B24" s="169" t="s">
        <v>460</v>
      </c>
      <c r="C24" s="170"/>
      <c r="D24" s="170"/>
      <c r="E24" s="170"/>
      <c r="F24" s="171"/>
      <c r="J24" s="109" t="s">
        <v>443</v>
      </c>
      <c r="K24" s="110" t="s">
        <v>445</v>
      </c>
    </row>
    <row r="25" spans="2:11" x14ac:dyDescent="0.25">
      <c r="B25" s="172"/>
      <c r="C25" s="173"/>
      <c r="D25" s="173"/>
      <c r="E25" s="173"/>
      <c r="F25" s="174"/>
      <c r="J25" s="123" t="s">
        <v>345</v>
      </c>
      <c r="K25" s="125">
        <v>6.469270424875836E-3</v>
      </c>
    </row>
    <row r="26" spans="2:11" ht="15" customHeight="1" x14ac:dyDescent="0.25">
      <c r="B26" s="154" t="s">
        <v>462</v>
      </c>
      <c r="C26" s="155"/>
      <c r="D26" s="155"/>
      <c r="E26" s="155"/>
      <c r="F26" s="156"/>
      <c r="J26" s="112" t="s">
        <v>346</v>
      </c>
      <c r="K26" s="120">
        <v>2.9195200220921425E-2</v>
      </c>
    </row>
    <row r="27" spans="2:11" x14ac:dyDescent="0.25">
      <c r="B27" s="154"/>
      <c r="C27" s="155"/>
      <c r="D27" s="155"/>
      <c r="E27" s="155"/>
      <c r="F27" s="156"/>
      <c r="J27" s="112" t="s">
        <v>348</v>
      </c>
      <c r="K27" s="120">
        <v>3.6146687432721342E-2</v>
      </c>
    </row>
    <row r="28" spans="2:11" x14ac:dyDescent="0.25">
      <c r="B28" s="154"/>
      <c r="C28" s="155"/>
      <c r="D28" s="155"/>
      <c r="E28" s="155"/>
      <c r="F28" s="156"/>
      <c r="J28" s="112" t="s">
        <v>451</v>
      </c>
      <c r="K28" s="120">
        <v>4.5133393412502124E-2</v>
      </c>
    </row>
    <row r="29" spans="2:11" x14ac:dyDescent="0.25">
      <c r="B29" s="133"/>
      <c r="C29" s="134"/>
      <c r="D29" s="134"/>
      <c r="E29" s="134"/>
      <c r="F29" s="135"/>
      <c r="J29" s="112" t="s">
        <v>448</v>
      </c>
      <c r="K29" s="120">
        <v>8.1460987315863834E-2</v>
      </c>
    </row>
    <row r="30" spans="2:11" ht="15" customHeight="1" x14ac:dyDescent="0.25">
      <c r="B30" s="154" t="s">
        <v>463</v>
      </c>
      <c r="C30" s="155"/>
      <c r="D30" s="155"/>
      <c r="E30" s="155"/>
      <c r="F30" s="156"/>
      <c r="J30" s="112" t="s">
        <v>454</v>
      </c>
      <c r="K30" s="120">
        <v>8.824630887310965E-2</v>
      </c>
    </row>
    <row r="31" spans="2:11" x14ac:dyDescent="0.25">
      <c r="B31" s="154"/>
      <c r="C31" s="155"/>
      <c r="D31" s="155"/>
      <c r="E31" s="155"/>
      <c r="F31" s="156"/>
      <c r="J31" s="112" t="s">
        <v>449</v>
      </c>
      <c r="K31" s="120">
        <v>0.10305700724290898</v>
      </c>
    </row>
    <row r="32" spans="2:11" x14ac:dyDescent="0.25">
      <c r="B32" s="154"/>
      <c r="C32" s="155"/>
      <c r="D32" s="155"/>
      <c r="E32" s="155"/>
      <c r="F32" s="156"/>
      <c r="J32" s="113" t="s">
        <v>347</v>
      </c>
      <c r="K32" s="120">
        <v>0.1063911746420535</v>
      </c>
    </row>
    <row r="33" spans="2:11" x14ac:dyDescent="0.25">
      <c r="B33" s="154"/>
      <c r="C33" s="155"/>
      <c r="D33" s="155"/>
      <c r="E33" s="155"/>
      <c r="F33" s="156"/>
      <c r="J33" s="111" t="s">
        <v>450</v>
      </c>
      <c r="K33" s="120">
        <v>0.14853891003666383</v>
      </c>
    </row>
    <row r="34" spans="2:11" x14ac:dyDescent="0.25">
      <c r="B34" s="133"/>
      <c r="C34" s="134"/>
      <c r="D34" s="134"/>
      <c r="E34" s="134"/>
      <c r="F34" s="135"/>
      <c r="J34" s="112" t="s">
        <v>453</v>
      </c>
      <c r="K34" s="120">
        <v>0.17530955217933253</v>
      </c>
    </row>
    <row r="35" spans="2:11" ht="15" customHeight="1" x14ac:dyDescent="0.25">
      <c r="B35" s="157" t="s">
        <v>461</v>
      </c>
      <c r="C35" s="158"/>
      <c r="D35" s="158"/>
      <c r="E35" s="158"/>
      <c r="F35" s="159"/>
      <c r="J35" s="113" t="s">
        <v>452</v>
      </c>
      <c r="K35" s="120">
        <v>0.18005150821904689</v>
      </c>
    </row>
    <row r="36" spans="2:11" x14ac:dyDescent="0.25">
      <c r="B36" s="133"/>
      <c r="C36" s="134"/>
      <c r="D36" s="134"/>
      <c r="E36" s="134"/>
      <c r="F36" s="135"/>
    </row>
    <row r="37" spans="2:11" ht="15" customHeight="1" x14ac:dyDescent="0.25">
      <c r="B37" s="154" t="s">
        <v>464</v>
      </c>
      <c r="C37" s="155"/>
      <c r="D37" s="155"/>
      <c r="E37" s="155"/>
      <c r="F37" s="156"/>
    </row>
    <row r="38" spans="2:11" ht="15.75" thickBot="1" x14ac:dyDescent="0.3">
      <c r="B38" s="160"/>
      <c r="C38" s="161"/>
      <c r="D38" s="161"/>
      <c r="E38" s="161"/>
      <c r="F38" s="162"/>
    </row>
  </sheetData>
  <sortState ref="J25:K35">
    <sortCondition ref="K25:K35"/>
  </sortState>
  <mergeCells count="6">
    <mergeCell ref="B30:F33"/>
    <mergeCell ref="B26:F28"/>
    <mergeCell ref="B35:F35"/>
    <mergeCell ref="B37:F38"/>
    <mergeCell ref="B2:F3"/>
    <mergeCell ref="B24:F25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Q42"/>
  <sheetViews>
    <sheetView workbookViewId="0"/>
  </sheetViews>
  <sheetFormatPr baseColWidth="10" defaultRowHeight="15" x14ac:dyDescent="0.25"/>
  <cols>
    <col min="1" max="1" width="27.85546875" bestFit="1" customWidth="1"/>
    <col min="19" max="19" width="12" bestFit="1" customWidth="1"/>
  </cols>
  <sheetData>
    <row r="4" spans="1:17" ht="15.75" thickBot="1" x14ac:dyDescent="0.3"/>
    <row r="5" spans="1:17" ht="15.75" thickBot="1" x14ac:dyDescent="0.3">
      <c r="A5" s="175" t="s">
        <v>376</v>
      </c>
      <c r="B5" s="176"/>
      <c r="C5" s="176"/>
      <c r="D5" s="176"/>
      <c r="E5" s="176"/>
      <c r="F5" s="176"/>
      <c r="G5" s="176"/>
      <c r="H5" s="176"/>
      <c r="I5" s="176"/>
      <c r="J5" s="176"/>
      <c r="K5" s="176"/>
      <c r="L5" s="176"/>
      <c r="M5" s="176"/>
      <c r="N5" s="176"/>
      <c r="O5" s="176"/>
      <c r="P5" s="176"/>
      <c r="Q5" s="177"/>
    </row>
    <row r="6" spans="1:17" ht="15.75" thickBot="1" x14ac:dyDescent="0.3">
      <c r="A6" s="178" t="s">
        <v>397</v>
      </c>
      <c r="B6" s="179"/>
      <c r="C6" s="179"/>
      <c r="D6" s="179"/>
      <c r="E6" s="179"/>
      <c r="F6" s="179"/>
      <c r="G6" s="179"/>
      <c r="H6" s="179"/>
      <c r="I6" s="179"/>
      <c r="J6" s="179"/>
      <c r="K6" s="179"/>
      <c r="L6" s="179"/>
      <c r="M6" s="179"/>
      <c r="N6" s="179"/>
      <c r="O6" s="179"/>
      <c r="P6" s="179"/>
      <c r="Q6" s="180"/>
    </row>
    <row r="7" spans="1:17" ht="26.25" thickBot="1" x14ac:dyDescent="0.3">
      <c r="A7" s="73" t="s">
        <v>377</v>
      </c>
      <c r="B7" s="73" t="s">
        <v>31</v>
      </c>
      <c r="C7" s="73" t="s">
        <v>31</v>
      </c>
      <c r="D7" s="74" t="s">
        <v>398</v>
      </c>
      <c r="E7" s="73" t="s">
        <v>31</v>
      </c>
      <c r="F7" s="73" t="s">
        <v>31</v>
      </c>
      <c r="G7" s="73" t="s">
        <v>58</v>
      </c>
      <c r="H7" s="73" t="s">
        <v>31</v>
      </c>
      <c r="I7" s="73" t="s">
        <v>110</v>
      </c>
      <c r="J7" s="73" t="s">
        <v>24</v>
      </c>
      <c r="K7" s="73" t="s">
        <v>31</v>
      </c>
      <c r="L7" s="73" t="s">
        <v>20</v>
      </c>
      <c r="M7" s="73" t="s">
        <v>95</v>
      </c>
      <c r="N7" s="73" t="s">
        <v>110</v>
      </c>
      <c r="O7" s="73" t="s">
        <v>20</v>
      </c>
      <c r="P7" s="73" t="s">
        <v>58</v>
      </c>
      <c r="Q7" s="73" t="s">
        <v>378</v>
      </c>
    </row>
    <row r="8" spans="1:17" ht="15.75" thickBot="1" x14ac:dyDescent="0.3">
      <c r="A8" s="47" t="s">
        <v>379</v>
      </c>
      <c r="B8" s="47" t="s">
        <v>34</v>
      </c>
      <c r="C8" s="47" t="s">
        <v>35</v>
      </c>
      <c r="D8" s="47" t="s">
        <v>13</v>
      </c>
      <c r="E8" s="47" t="s">
        <v>36</v>
      </c>
      <c r="F8" s="47" t="s">
        <v>37</v>
      </c>
      <c r="G8" s="47" t="s">
        <v>59</v>
      </c>
      <c r="H8" s="47" t="s">
        <v>32</v>
      </c>
      <c r="I8" s="47" t="s">
        <v>18</v>
      </c>
      <c r="J8" s="47" t="s">
        <v>27</v>
      </c>
      <c r="K8" s="47" t="s">
        <v>38</v>
      </c>
      <c r="L8" s="47" t="s">
        <v>21</v>
      </c>
      <c r="M8" s="47" t="s">
        <v>96</v>
      </c>
      <c r="N8" s="47" t="s">
        <v>45</v>
      </c>
      <c r="O8" s="47" t="s">
        <v>23</v>
      </c>
      <c r="P8" s="47" t="s">
        <v>61</v>
      </c>
      <c r="Q8" s="47"/>
    </row>
    <row r="9" spans="1:17" x14ac:dyDescent="0.25">
      <c r="A9" s="48" t="s">
        <v>380</v>
      </c>
      <c r="B9" s="59">
        <v>1425076</v>
      </c>
      <c r="C9" s="59">
        <v>1884147</v>
      </c>
      <c r="D9" s="59">
        <v>1317805.3333333333</v>
      </c>
      <c r="E9" s="59">
        <v>321263</v>
      </c>
      <c r="F9" s="59">
        <v>3410844</v>
      </c>
      <c r="G9" s="59">
        <v>745115</v>
      </c>
      <c r="H9" s="59">
        <v>1100958</v>
      </c>
      <c r="I9" s="59">
        <v>1928605</v>
      </c>
      <c r="J9" s="59">
        <v>2457408</v>
      </c>
      <c r="K9" s="59">
        <v>649917</v>
      </c>
      <c r="L9" s="59">
        <v>668588</v>
      </c>
      <c r="M9" s="59">
        <v>1636027</v>
      </c>
      <c r="N9" s="59">
        <v>1909343</v>
      </c>
      <c r="O9" s="59">
        <v>405485</v>
      </c>
      <c r="P9" s="59">
        <v>745115</v>
      </c>
      <c r="Q9" s="60">
        <f t="shared" ref="Q9:Q22" si="0">+(B9*B$23+C9*C$23+D9*D$23+E9*E$23+F9*F$23+G9*G$23+H9*H$23+I9*I$23+J9*J$23+K9*K$23+L9*L$23+M9*M$23+N9*N$23+O9*O$23+P9*P$23)/Q$23</f>
        <v>1426506.9633316994</v>
      </c>
    </row>
    <row r="10" spans="1:17" x14ac:dyDescent="0.25">
      <c r="A10" s="50" t="s">
        <v>381</v>
      </c>
      <c r="B10" s="49">
        <v>115067</v>
      </c>
      <c r="C10" s="49">
        <v>90125</v>
      </c>
      <c r="D10" s="49">
        <v>97680.333333333328</v>
      </c>
      <c r="E10" s="49">
        <v>111525</v>
      </c>
      <c r="F10" s="49">
        <v>372251</v>
      </c>
      <c r="G10" s="49">
        <v>70714</v>
      </c>
      <c r="H10" s="49">
        <v>48890</v>
      </c>
      <c r="I10" s="49">
        <v>189181</v>
      </c>
      <c r="J10" s="49">
        <v>24723</v>
      </c>
      <c r="K10" s="49">
        <v>50769</v>
      </c>
      <c r="L10" s="49">
        <v>145105</v>
      </c>
      <c r="M10" s="49">
        <v>260383</v>
      </c>
      <c r="N10" s="49">
        <v>189181</v>
      </c>
      <c r="O10" s="49">
        <v>31706</v>
      </c>
      <c r="P10" s="49">
        <v>66573</v>
      </c>
      <c r="Q10" s="61">
        <f t="shared" si="0"/>
        <v>113286.85807573116</v>
      </c>
    </row>
    <row r="11" spans="1:17" x14ac:dyDescent="0.25">
      <c r="A11" s="50" t="s">
        <v>382</v>
      </c>
      <c r="B11" s="49">
        <v>1814196</v>
      </c>
      <c r="C11" s="49">
        <v>1766882</v>
      </c>
      <c r="D11" s="49">
        <v>1541527.3333333333</v>
      </c>
      <c r="E11" s="49">
        <v>2408278</v>
      </c>
      <c r="F11" s="49">
        <v>3798747</v>
      </c>
      <c r="G11" s="49">
        <v>167933</v>
      </c>
      <c r="H11" s="49">
        <v>1165952</v>
      </c>
      <c r="I11" s="49">
        <v>2089494</v>
      </c>
      <c r="J11" s="49">
        <v>3198589</v>
      </c>
      <c r="K11" s="49">
        <v>3673038</v>
      </c>
      <c r="L11" s="49">
        <v>144000</v>
      </c>
      <c r="M11" s="49">
        <v>472669</v>
      </c>
      <c r="N11" s="49">
        <v>2068625</v>
      </c>
      <c r="O11" s="49">
        <v>116028</v>
      </c>
      <c r="P11" s="49">
        <v>150996</v>
      </c>
      <c r="Q11" s="61">
        <f t="shared" si="0"/>
        <v>1804686.4308444958</v>
      </c>
    </row>
    <row r="12" spans="1:17" x14ac:dyDescent="0.25">
      <c r="A12" s="50" t="s">
        <v>383</v>
      </c>
      <c r="B12" s="49">
        <v>3511915</v>
      </c>
      <c r="C12" s="49">
        <v>2141133</v>
      </c>
      <c r="D12" s="49">
        <v>2821430.6666666665</v>
      </c>
      <c r="E12" s="49">
        <v>3123021</v>
      </c>
      <c r="F12" s="49">
        <v>4036128</v>
      </c>
      <c r="G12" s="49">
        <v>895925</v>
      </c>
      <c r="H12" s="49">
        <v>2033579</v>
      </c>
      <c r="I12" s="49">
        <v>738675</v>
      </c>
      <c r="J12" s="49">
        <v>3204936</v>
      </c>
      <c r="K12" s="49">
        <v>3940321</v>
      </c>
      <c r="L12" s="49">
        <v>832434</v>
      </c>
      <c r="M12" s="49">
        <v>3949091</v>
      </c>
      <c r="N12" s="49">
        <v>2852260</v>
      </c>
      <c r="O12" s="49">
        <v>577242</v>
      </c>
      <c r="P12" s="49">
        <v>563987</v>
      </c>
      <c r="Q12" s="61">
        <f t="shared" si="0"/>
        <v>2601144.3818056658</v>
      </c>
    </row>
    <row r="13" spans="1:17" x14ac:dyDescent="0.25">
      <c r="A13" s="50" t="s">
        <v>384</v>
      </c>
      <c r="B13" s="49">
        <v>517133</v>
      </c>
      <c r="C13" s="49">
        <v>813202</v>
      </c>
      <c r="D13" s="49">
        <v>717173</v>
      </c>
      <c r="E13" s="49">
        <v>605769</v>
      </c>
      <c r="F13" s="49">
        <v>1620994</v>
      </c>
      <c r="G13" s="49">
        <v>166440</v>
      </c>
      <c r="H13" s="49">
        <v>315737</v>
      </c>
      <c r="I13" s="49">
        <v>649798</v>
      </c>
      <c r="J13" s="49">
        <v>3362176</v>
      </c>
      <c r="K13" s="49">
        <v>1814711</v>
      </c>
      <c r="L13" s="49">
        <v>52416</v>
      </c>
      <c r="M13" s="49">
        <v>94846</v>
      </c>
      <c r="N13" s="49">
        <v>643309</v>
      </c>
      <c r="O13" s="49">
        <v>39791</v>
      </c>
      <c r="P13" s="49">
        <v>106610</v>
      </c>
      <c r="Q13" s="61">
        <f t="shared" si="0"/>
        <v>790355.01659314253</v>
      </c>
    </row>
    <row r="14" spans="1:17" x14ac:dyDescent="0.25">
      <c r="A14" s="50" t="s">
        <v>385</v>
      </c>
      <c r="B14" s="49">
        <v>2864761</v>
      </c>
      <c r="C14" s="49">
        <v>3147135</v>
      </c>
      <c r="D14" s="49">
        <v>3108320.6666666665</v>
      </c>
      <c r="E14" s="49">
        <v>3167670</v>
      </c>
      <c r="F14" s="49">
        <v>7000253</v>
      </c>
      <c r="G14" s="49">
        <v>769665</v>
      </c>
      <c r="H14" s="49">
        <v>892875</v>
      </c>
      <c r="I14" s="49">
        <v>2706528</v>
      </c>
      <c r="J14" s="49">
        <v>5706534</v>
      </c>
      <c r="K14" s="49">
        <v>6118483</v>
      </c>
      <c r="L14" s="49">
        <v>806793</v>
      </c>
      <c r="M14" s="49">
        <v>3878169</v>
      </c>
      <c r="N14" s="49">
        <v>2370243</v>
      </c>
      <c r="O14" s="49">
        <v>455380</v>
      </c>
      <c r="P14" s="49">
        <v>500136</v>
      </c>
      <c r="Q14" s="61">
        <f t="shared" si="0"/>
        <v>3152978.3605118026</v>
      </c>
    </row>
    <row r="15" spans="1:17" x14ac:dyDescent="0.25">
      <c r="A15" s="50" t="s">
        <v>386</v>
      </c>
      <c r="B15" s="49">
        <v>28</v>
      </c>
      <c r="C15" s="49">
        <v>1041801</v>
      </c>
      <c r="D15" s="49">
        <v>377734.33333333331</v>
      </c>
      <c r="E15" s="49">
        <v>831542</v>
      </c>
      <c r="F15" s="49">
        <v>725338</v>
      </c>
      <c r="G15" s="49">
        <v>0</v>
      </c>
      <c r="H15" s="49">
        <v>308964</v>
      </c>
      <c r="I15" s="49">
        <v>65859</v>
      </c>
      <c r="J15" s="49">
        <v>0</v>
      </c>
      <c r="K15" s="49">
        <v>1211214</v>
      </c>
      <c r="L15" s="49">
        <v>0</v>
      </c>
      <c r="M15" s="49">
        <v>799627</v>
      </c>
      <c r="N15" s="49">
        <v>656379</v>
      </c>
      <c r="O15" s="49">
        <v>0</v>
      </c>
      <c r="P15" s="49">
        <v>546089</v>
      </c>
      <c r="Q15" s="61">
        <f t="shared" si="0"/>
        <v>511252.78226154222</v>
      </c>
    </row>
    <row r="16" spans="1:17" ht="15.75" thickBot="1" x14ac:dyDescent="0.3">
      <c r="A16" s="51" t="s">
        <v>387</v>
      </c>
      <c r="B16" s="49">
        <v>1386162</v>
      </c>
      <c r="C16" s="49">
        <v>2315221</v>
      </c>
      <c r="D16" s="49">
        <v>2892407.6666666665</v>
      </c>
      <c r="E16" s="49">
        <v>4519137</v>
      </c>
      <c r="F16" s="49">
        <v>9430042</v>
      </c>
      <c r="G16" s="49">
        <v>1106712</v>
      </c>
      <c r="H16" s="49">
        <v>1853525</v>
      </c>
      <c r="I16" s="49">
        <v>2271248</v>
      </c>
      <c r="J16" s="49">
        <v>4344413</v>
      </c>
      <c r="K16" s="49">
        <v>5460826</v>
      </c>
      <c r="L16" s="49">
        <v>314300</v>
      </c>
      <c r="M16" s="49">
        <v>0</v>
      </c>
      <c r="N16" s="49">
        <v>3855492</v>
      </c>
      <c r="O16" s="49">
        <v>304069</v>
      </c>
      <c r="P16" s="49">
        <v>34457</v>
      </c>
      <c r="Q16" s="61">
        <f t="shared" si="0"/>
        <v>3069939.4294436541</v>
      </c>
    </row>
    <row r="17" spans="1:17" ht="15.75" thickBot="1" x14ac:dyDescent="0.3">
      <c r="A17" s="52" t="s">
        <v>388</v>
      </c>
      <c r="B17" s="53">
        <f>SUM(B9:B16)</f>
        <v>11634338</v>
      </c>
      <c r="C17" s="53">
        <f t="shared" ref="C17:P17" si="1">SUM(C9:C16)</f>
        <v>13199646</v>
      </c>
      <c r="D17" s="53">
        <f t="shared" si="1"/>
        <v>12874079.333333332</v>
      </c>
      <c r="E17" s="53">
        <f t="shared" si="1"/>
        <v>15088205</v>
      </c>
      <c r="F17" s="53">
        <f t="shared" si="1"/>
        <v>30394597</v>
      </c>
      <c r="G17" s="53">
        <f t="shared" si="1"/>
        <v>3922504</v>
      </c>
      <c r="H17" s="53">
        <f t="shared" si="1"/>
        <v>7720480</v>
      </c>
      <c r="I17" s="53">
        <f t="shared" si="1"/>
        <v>10639388</v>
      </c>
      <c r="J17" s="53">
        <f t="shared" si="1"/>
        <v>22298779</v>
      </c>
      <c r="K17" s="53">
        <f t="shared" si="1"/>
        <v>22919279</v>
      </c>
      <c r="L17" s="53">
        <f t="shared" si="1"/>
        <v>2963636</v>
      </c>
      <c r="M17" s="53">
        <f t="shared" si="1"/>
        <v>11090812</v>
      </c>
      <c r="N17" s="53">
        <f t="shared" si="1"/>
        <v>14544832</v>
      </c>
      <c r="O17" s="53">
        <f t="shared" si="1"/>
        <v>1929701</v>
      </c>
      <c r="P17" s="53">
        <f t="shared" si="1"/>
        <v>2713963</v>
      </c>
      <c r="Q17" s="53">
        <f t="shared" si="0"/>
        <v>13470150.222867733</v>
      </c>
    </row>
    <row r="18" spans="1:17" x14ac:dyDescent="0.25">
      <c r="A18" s="54" t="s">
        <v>389</v>
      </c>
      <c r="B18" s="49">
        <v>2842804</v>
      </c>
      <c r="C18" s="49">
        <v>1870630</v>
      </c>
      <c r="D18" s="49">
        <v>1366635.3333333333</v>
      </c>
      <c r="E18" s="49">
        <v>2362806</v>
      </c>
      <c r="F18" s="49">
        <v>2292587</v>
      </c>
      <c r="G18" s="49">
        <v>680420</v>
      </c>
      <c r="H18" s="49">
        <v>2366549</v>
      </c>
      <c r="I18" s="49">
        <v>1004099</v>
      </c>
      <c r="J18" s="49">
        <v>1385686</v>
      </c>
      <c r="K18" s="49">
        <v>1654025</v>
      </c>
      <c r="L18" s="49">
        <v>475936</v>
      </c>
      <c r="M18" s="49">
        <v>1782696</v>
      </c>
      <c r="N18" s="49">
        <v>994071</v>
      </c>
      <c r="O18" s="49">
        <v>593720</v>
      </c>
      <c r="P18" s="49">
        <v>683945</v>
      </c>
      <c r="Q18" s="61">
        <f t="shared" si="0"/>
        <v>1545328.3620010337</v>
      </c>
    </row>
    <row r="19" spans="1:17" x14ac:dyDescent="0.25">
      <c r="A19" s="50" t="s">
        <v>390</v>
      </c>
      <c r="B19" s="49">
        <v>1573718</v>
      </c>
      <c r="C19" s="49">
        <v>1594202</v>
      </c>
      <c r="D19" s="49">
        <v>2118558.3333333335</v>
      </c>
      <c r="E19" s="49">
        <v>2848622</v>
      </c>
      <c r="F19" s="49">
        <v>2030299</v>
      </c>
      <c r="G19" s="49">
        <v>234433</v>
      </c>
      <c r="H19" s="49">
        <v>1185670</v>
      </c>
      <c r="I19" s="49">
        <v>1947010</v>
      </c>
      <c r="J19" s="49">
        <v>7840124</v>
      </c>
      <c r="K19" s="49">
        <v>2120482</v>
      </c>
      <c r="L19" s="49">
        <v>83195</v>
      </c>
      <c r="M19" s="49">
        <v>1419199</v>
      </c>
      <c r="N19" s="49">
        <v>1927563</v>
      </c>
      <c r="O19" s="49">
        <v>103784</v>
      </c>
      <c r="P19" s="49">
        <v>234433</v>
      </c>
      <c r="Q19" s="61">
        <f t="shared" si="0"/>
        <v>1863072.8212935957</v>
      </c>
    </row>
    <row r="20" spans="1:17" ht="15.75" thickBot="1" x14ac:dyDescent="0.3">
      <c r="A20" s="51" t="s">
        <v>391</v>
      </c>
      <c r="B20" s="49">
        <v>517628</v>
      </c>
      <c r="C20" s="49">
        <v>85570</v>
      </c>
      <c r="D20" s="49">
        <v>372533</v>
      </c>
      <c r="E20" s="49">
        <v>935976</v>
      </c>
      <c r="F20" s="49">
        <v>2258536</v>
      </c>
      <c r="G20" s="49">
        <v>402708</v>
      </c>
      <c r="H20" s="49">
        <v>161997</v>
      </c>
      <c r="I20" s="49">
        <v>720606</v>
      </c>
      <c r="J20" s="49">
        <v>221684</v>
      </c>
      <c r="K20" s="49">
        <v>2320260</v>
      </c>
      <c r="L20" s="49">
        <v>216996</v>
      </c>
      <c r="M20" s="49">
        <v>455781</v>
      </c>
      <c r="N20" s="49">
        <v>713409</v>
      </c>
      <c r="O20" s="49">
        <v>270698</v>
      </c>
      <c r="P20" s="49">
        <v>402708</v>
      </c>
      <c r="Q20" s="61">
        <f t="shared" si="0"/>
        <v>632983.99667333602</v>
      </c>
    </row>
    <row r="21" spans="1:17" ht="15.75" thickBot="1" x14ac:dyDescent="0.3">
      <c r="A21" s="52" t="s">
        <v>392</v>
      </c>
      <c r="B21" s="53">
        <f>SUM(B18:B20)</f>
        <v>4934150</v>
      </c>
      <c r="C21" s="53">
        <f t="shared" ref="C21:P21" si="2">SUM(C18:C20)</f>
        <v>3550402</v>
      </c>
      <c r="D21" s="53">
        <f t="shared" si="2"/>
        <v>3857726.666666667</v>
      </c>
      <c r="E21" s="53">
        <f t="shared" si="2"/>
        <v>6147404</v>
      </c>
      <c r="F21" s="53">
        <f t="shared" si="2"/>
        <v>6581422</v>
      </c>
      <c r="G21" s="53">
        <f t="shared" si="2"/>
        <v>1317561</v>
      </c>
      <c r="H21" s="53">
        <f t="shared" si="2"/>
        <v>3714216</v>
      </c>
      <c r="I21" s="53">
        <f t="shared" si="2"/>
        <v>3671715</v>
      </c>
      <c r="J21" s="53">
        <f t="shared" si="2"/>
        <v>9447494</v>
      </c>
      <c r="K21" s="53">
        <f t="shared" si="2"/>
        <v>6094767</v>
      </c>
      <c r="L21" s="53">
        <f t="shared" si="2"/>
        <v>776127</v>
      </c>
      <c r="M21" s="53">
        <f t="shared" si="2"/>
        <v>3657676</v>
      </c>
      <c r="N21" s="53">
        <f t="shared" si="2"/>
        <v>3635043</v>
      </c>
      <c r="O21" s="53">
        <f t="shared" si="2"/>
        <v>968202</v>
      </c>
      <c r="P21" s="53">
        <f t="shared" si="2"/>
        <v>1321086</v>
      </c>
      <c r="Q21" s="53">
        <f t="shared" si="0"/>
        <v>4041385.1799679659</v>
      </c>
    </row>
    <row r="22" spans="1:17" ht="15.75" thickBot="1" x14ac:dyDescent="0.3">
      <c r="A22" s="55" t="s">
        <v>393</v>
      </c>
      <c r="B22" s="56">
        <f>+B17+B21</f>
        <v>16568488</v>
      </c>
      <c r="C22" s="56">
        <f t="shared" ref="C22:P22" si="3">+C17+C21</f>
        <v>16750048</v>
      </c>
      <c r="D22" s="56">
        <f t="shared" si="3"/>
        <v>16731806</v>
      </c>
      <c r="E22" s="56">
        <f t="shared" si="3"/>
        <v>21235609</v>
      </c>
      <c r="F22" s="56">
        <f t="shared" si="3"/>
        <v>36976019</v>
      </c>
      <c r="G22" s="56">
        <f t="shared" si="3"/>
        <v>5240065</v>
      </c>
      <c r="H22" s="56">
        <f t="shared" si="3"/>
        <v>11434696</v>
      </c>
      <c r="I22" s="56">
        <f t="shared" si="3"/>
        <v>14311103</v>
      </c>
      <c r="J22" s="56">
        <f t="shared" si="3"/>
        <v>31746273</v>
      </c>
      <c r="K22" s="56">
        <f t="shared" si="3"/>
        <v>29014046</v>
      </c>
      <c r="L22" s="56">
        <f t="shared" si="3"/>
        <v>3739763</v>
      </c>
      <c r="M22" s="56">
        <f t="shared" si="3"/>
        <v>14748488</v>
      </c>
      <c r="N22" s="56">
        <f t="shared" si="3"/>
        <v>18179875</v>
      </c>
      <c r="O22" s="56">
        <f t="shared" si="3"/>
        <v>2897903</v>
      </c>
      <c r="P22" s="56">
        <f t="shared" si="3"/>
        <v>4035049</v>
      </c>
      <c r="Q22" s="62">
        <f t="shared" si="0"/>
        <v>17511535.402835701</v>
      </c>
    </row>
    <row r="23" spans="1:17" x14ac:dyDescent="0.25">
      <c r="A23" s="54" t="s">
        <v>394</v>
      </c>
      <c r="B23" s="49">
        <v>13848</v>
      </c>
      <c r="C23" s="49">
        <v>29466</v>
      </c>
      <c r="D23" s="49">
        <v>98449</v>
      </c>
      <c r="E23" s="49">
        <v>7674</v>
      </c>
      <c r="F23" s="49">
        <v>13621</v>
      </c>
      <c r="G23" s="49">
        <v>5688</v>
      </c>
      <c r="H23" s="49">
        <v>11288</v>
      </c>
      <c r="I23" s="49">
        <v>10807</v>
      </c>
      <c r="J23" s="49">
        <v>3597</v>
      </c>
      <c r="K23" s="49">
        <v>18349</v>
      </c>
      <c r="L23" s="49">
        <v>2165</v>
      </c>
      <c r="M23" s="49">
        <v>1073</v>
      </c>
      <c r="N23" s="49">
        <v>15056</v>
      </c>
      <c r="O23" s="49">
        <v>6942</v>
      </c>
      <c r="P23" s="49">
        <v>10875</v>
      </c>
      <c r="Q23" s="61">
        <f>SUM(B23:P23)</f>
        <v>248898</v>
      </c>
    </row>
    <row r="24" spans="1:17" x14ac:dyDescent="0.25">
      <c r="A24" s="50" t="s">
        <v>395</v>
      </c>
      <c r="B24" s="49">
        <v>10776</v>
      </c>
      <c r="C24" s="49">
        <v>12549</v>
      </c>
      <c r="D24" s="49">
        <v>72760</v>
      </c>
      <c r="E24" s="49">
        <v>6444</v>
      </c>
      <c r="F24" s="49">
        <v>2096</v>
      </c>
      <c r="G24" s="49">
        <v>6096</v>
      </c>
      <c r="H24" s="49">
        <v>10654</v>
      </c>
      <c r="I24" s="49">
        <v>6077</v>
      </c>
      <c r="J24" s="49">
        <v>729</v>
      </c>
      <c r="K24" s="49">
        <v>2742</v>
      </c>
      <c r="L24" s="49">
        <v>2905</v>
      </c>
      <c r="M24" s="49">
        <v>1171</v>
      </c>
      <c r="N24" s="49">
        <v>8382</v>
      </c>
      <c r="O24" s="49">
        <v>7989</v>
      </c>
      <c r="P24" s="49">
        <v>12217</v>
      </c>
      <c r="Q24" s="61">
        <f t="shared" ref="Q24:Q25" si="4">SUM(B24:P24)</f>
        <v>163587</v>
      </c>
    </row>
    <row r="25" spans="1:17" ht="15.75" thickBot="1" x14ac:dyDescent="0.3">
      <c r="A25" s="57" t="s">
        <v>396</v>
      </c>
      <c r="B25" s="58">
        <v>10</v>
      </c>
      <c r="C25" s="58">
        <v>15</v>
      </c>
      <c r="D25" s="58">
        <v>61</v>
      </c>
      <c r="E25" s="58">
        <v>5</v>
      </c>
      <c r="F25" s="58">
        <v>9</v>
      </c>
      <c r="G25" s="58">
        <v>4</v>
      </c>
      <c r="H25" s="58">
        <v>9</v>
      </c>
      <c r="I25" s="58">
        <v>7</v>
      </c>
      <c r="J25" s="58">
        <v>10</v>
      </c>
      <c r="K25" s="58">
        <v>7</v>
      </c>
      <c r="L25" s="58">
        <v>2</v>
      </c>
      <c r="M25" s="58">
        <v>1</v>
      </c>
      <c r="N25" s="58">
        <v>13</v>
      </c>
      <c r="O25" s="58">
        <v>8</v>
      </c>
      <c r="P25" s="58">
        <v>8</v>
      </c>
      <c r="Q25" s="63">
        <f t="shared" si="4"/>
        <v>169</v>
      </c>
    </row>
    <row r="27" spans="1:17" ht="15.75" thickBot="1" x14ac:dyDescent="0.3"/>
    <row r="28" spans="1:17" ht="15.75" thickBot="1" x14ac:dyDescent="0.3">
      <c r="A28" s="181" t="s">
        <v>399</v>
      </c>
      <c r="B28" s="182"/>
      <c r="C28" s="182"/>
      <c r="D28" s="182"/>
      <c r="E28" s="182"/>
      <c r="F28" s="182"/>
      <c r="G28" s="182"/>
      <c r="H28" s="182"/>
      <c r="I28" s="182"/>
      <c r="J28" s="182"/>
      <c r="K28" s="182"/>
      <c r="L28" s="182"/>
      <c r="M28" s="182"/>
      <c r="N28" s="182"/>
      <c r="O28" s="182"/>
      <c r="P28" s="182"/>
      <c r="Q28" s="183"/>
    </row>
    <row r="29" spans="1:17" x14ac:dyDescent="0.25">
      <c r="A29" s="64" t="s">
        <v>380</v>
      </c>
      <c r="B29" s="65">
        <f>+B9/B22</f>
        <v>8.6011228061365644E-2</v>
      </c>
      <c r="C29" s="65">
        <f t="shared" ref="C29:Q29" si="5">+C9/C22</f>
        <v>0.11248606571157288</v>
      </c>
      <c r="D29" s="65">
        <f t="shared" si="5"/>
        <v>7.8760495629302249E-2</v>
      </c>
      <c r="E29" s="65">
        <f t="shared" si="5"/>
        <v>1.5128504202540177E-2</v>
      </c>
      <c r="F29" s="65">
        <f t="shared" si="5"/>
        <v>9.2244760042988941E-2</v>
      </c>
      <c r="G29" s="65">
        <f t="shared" si="5"/>
        <v>0.14219575520532665</v>
      </c>
      <c r="H29" s="65">
        <f t="shared" si="5"/>
        <v>9.6282227354360803E-2</v>
      </c>
      <c r="I29" s="65">
        <f t="shared" si="5"/>
        <v>0.13476284811869496</v>
      </c>
      <c r="J29" s="65">
        <f t="shared" si="5"/>
        <v>7.7407763739699459E-2</v>
      </c>
      <c r="K29" s="65">
        <f t="shared" si="5"/>
        <v>2.2400081670788004E-2</v>
      </c>
      <c r="L29" s="65">
        <f t="shared" si="5"/>
        <v>0.17877817391102058</v>
      </c>
      <c r="M29" s="65">
        <f t="shared" si="5"/>
        <v>0.11092845585255925</v>
      </c>
      <c r="N29" s="65">
        <f t="shared" si="5"/>
        <v>0.10502508955644635</v>
      </c>
      <c r="O29" s="65">
        <f t="shared" si="5"/>
        <v>0.1399235930257155</v>
      </c>
      <c r="P29" s="65">
        <f t="shared" si="5"/>
        <v>0.18466070672252061</v>
      </c>
      <c r="Q29" s="65">
        <f t="shared" si="5"/>
        <v>8.1460987315863834E-2</v>
      </c>
    </row>
    <row r="30" spans="1:17" x14ac:dyDescent="0.25">
      <c r="A30" s="66" t="s">
        <v>400</v>
      </c>
      <c r="B30" s="65">
        <f>+B10/B22</f>
        <v>6.9449306418304432E-3</v>
      </c>
      <c r="C30" s="65">
        <f t="shared" ref="C30:Q30" si="6">+C10/C22</f>
        <v>5.3805815959452772E-3</v>
      </c>
      <c r="D30" s="65">
        <f t="shared" si="6"/>
        <v>5.8380029826626805E-3</v>
      </c>
      <c r="E30" s="65">
        <f t="shared" si="6"/>
        <v>5.2517919311850202E-3</v>
      </c>
      <c r="F30" s="65">
        <f t="shared" si="6"/>
        <v>1.00673628494187E-2</v>
      </c>
      <c r="G30" s="65">
        <f t="shared" si="6"/>
        <v>1.3494870769732818E-2</v>
      </c>
      <c r="H30" s="65">
        <f t="shared" si="6"/>
        <v>4.2755837146872993E-3</v>
      </c>
      <c r="I30" s="65">
        <f t="shared" si="6"/>
        <v>1.3219176746893654E-2</v>
      </c>
      <c r="J30" s="65">
        <f t="shared" si="6"/>
        <v>7.7876858174816298E-4</v>
      </c>
      <c r="K30" s="65">
        <f t="shared" si="6"/>
        <v>1.749807662123373E-3</v>
      </c>
      <c r="L30" s="65">
        <f t="shared" si="6"/>
        <v>3.8800587096027211E-2</v>
      </c>
      <c r="M30" s="65">
        <f t="shared" si="6"/>
        <v>1.7654894522068976E-2</v>
      </c>
      <c r="N30" s="65">
        <f t="shared" si="6"/>
        <v>1.0406067148426488E-2</v>
      </c>
      <c r="O30" s="65">
        <f t="shared" si="6"/>
        <v>1.0941014933902204E-2</v>
      </c>
      <c r="P30" s="65">
        <f t="shared" si="6"/>
        <v>1.6498684402593375E-2</v>
      </c>
      <c r="Q30" s="65">
        <f t="shared" si="6"/>
        <v>6.469270424875836E-3</v>
      </c>
    </row>
    <row r="31" spans="1:17" x14ac:dyDescent="0.25">
      <c r="A31" s="66" t="s">
        <v>382</v>
      </c>
      <c r="B31" s="65">
        <f>+B11/B22</f>
        <v>0.10949677484149428</v>
      </c>
      <c r="C31" s="65">
        <f t="shared" ref="C31:Q31" si="7">+C11/C22</f>
        <v>0.10548519025139511</v>
      </c>
      <c r="D31" s="65">
        <f t="shared" si="7"/>
        <v>9.213155670902072E-2</v>
      </c>
      <c r="E31" s="65">
        <f t="shared" si="7"/>
        <v>0.11340753166061779</v>
      </c>
      <c r="F31" s="65">
        <f t="shared" si="7"/>
        <v>0.10273542427593409</v>
      </c>
      <c r="G31" s="65">
        <f t="shared" si="7"/>
        <v>3.2047884902191098E-2</v>
      </c>
      <c r="H31" s="65">
        <f t="shared" si="7"/>
        <v>0.1019661563368191</v>
      </c>
      <c r="I31" s="65">
        <f t="shared" si="7"/>
        <v>0.14600509827928707</v>
      </c>
      <c r="J31" s="65">
        <f t="shared" si="7"/>
        <v>0.10075478781399001</v>
      </c>
      <c r="K31" s="65">
        <f t="shared" si="7"/>
        <v>0.12659516704426538</v>
      </c>
      <c r="L31" s="65">
        <f t="shared" si="7"/>
        <v>3.8505113826731802E-2</v>
      </c>
      <c r="M31" s="65">
        <f t="shared" si="7"/>
        <v>3.2048641189523969E-2</v>
      </c>
      <c r="N31" s="65">
        <f t="shared" si="7"/>
        <v>0.11378653593602817</v>
      </c>
      <c r="O31" s="65">
        <f t="shared" si="7"/>
        <v>4.0038607227364062E-2</v>
      </c>
      <c r="P31" s="65">
        <f t="shared" si="7"/>
        <v>3.7421106906012788E-2</v>
      </c>
      <c r="Q31" s="65">
        <f t="shared" si="7"/>
        <v>0.10305700724290898</v>
      </c>
    </row>
    <row r="32" spans="1:17" x14ac:dyDescent="0.25">
      <c r="A32" s="66" t="s">
        <v>383</v>
      </c>
      <c r="B32" s="65">
        <f>+B12/B22</f>
        <v>0.2119635177331812</v>
      </c>
      <c r="C32" s="65">
        <f t="shared" ref="C32:Q32" si="8">+C12/C22</f>
        <v>0.12782846950647545</v>
      </c>
      <c r="D32" s="65">
        <f t="shared" si="8"/>
        <v>0.16862678581539056</v>
      </c>
      <c r="E32" s="65">
        <f t="shared" si="8"/>
        <v>0.14706529019252521</v>
      </c>
      <c r="F32" s="65">
        <f t="shared" si="8"/>
        <v>0.10915528791782587</v>
      </c>
      <c r="G32" s="65">
        <f t="shared" si="8"/>
        <v>0.17097593255045501</v>
      </c>
      <c r="H32" s="65">
        <f t="shared" si="8"/>
        <v>0.17784285651319459</v>
      </c>
      <c r="I32" s="65">
        <f t="shared" si="8"/>
        <v>5.1615518384571756E-2</v>
      </c>
      <c r="J32" s="65">
        <f t="shared" si="8"/>
        <v>0.10095471679462972</v>
      </c>
      <c r="K32" s="65">
        <f t="shared" si="8"/>
        <v>0.13580736033850638</v>
      </c>
      <c r="L32" s="65">
        <f t="shared" si="8"/>
        <v>0.22259004113362263</v>
      </c>
      <c r="M32" s="65">
        <f t="shared" si="8"/>
        <v>0.26776243096919494</v>
      </c>
      <c r="N32" s="65">
        <f t="shared" si="8"/>
        <v>0.15689106773286396</v>
      </c>
      <c r="O32" s="65">
        <f t="shared" si="8"/>
        <v>0.1991930026643404</v>
      </c>
      <c r="P32" s="65">
        <f t="shared" si="8"/>
        <v>0.13977203250815542</v>
      </c>
      <c r="Q32" s="65">
        <f t="shared" si="8"/>
        <v>0.14853891003666383</v>
      </c>
    </row>
    <row r="33" spans="1:17" x14ac:dyDescent="0.25">
      <c r="A33" s="66" t="s">
        <v>401</v>
      </c>
      <c r="B33" s="65">
        <f>+B13/B22</f>
        <v>3.1211840211369923E-2</v>
      </c>
      <c r="C33" s="65">
        <f t="shared" ref="C33:Q33" si="9">+C13/C22</f>
        <v>4.8549234008165229E-2</v>
      </c>
      <c r="D33" s="65">
        <f t="shared" si="9"/>
        <v>4.2862856526067777E-2</v>
      </c>
      <c r="E33" s="65">
        <f t="shared" si="9"/>
        <v>2.8526095013333499E-2</v>
      </c>
      <c r="F33" s="65">
        <f t="shared" si="9"/>
        <v>4.3839062285207071E-2</v>
      </c>
      <c r="G33" s="65">
        <f t="shared" si="9"/>
        <v>3.1762964772383551E-2</v>
      </c>
      <c r="H33" s="65">
        <f t="shared" si="9"/>
        <v>2.7612190127310775E-2</v>
      </c>
      <c r="I33" s="65">
        <f t="shared" si="9"/>
        <v>4.5405165485846895E-2</v>
      </c>
      <c r="J33" s="65">
        <f t="shared" si="9"/>
        <v>0.1059077391541363</v>
      </c>
      <c r="K33" s="65">
        <f t="shared" si="9"/>
        <v>6.2545947573116822E-2</v>
      </c>
      <c r="L33" s="65">
        <f t="shared" si="9"/>
        <v>1.4015861432930375E-2</v>
      </c>
      <c r="M33" s="65">
        <f t="shared" si="9"/>
        <v>6.4308965095269425E-3</v>
      </c>
      <c r="N33" s="65">
        <f t="shared" si="9"/>
        <v>3.5385776854901366E-2</v>
      </c>
      <c r="O33" s="65">
        <f t="shared" si="9"/>
        <v>1.3730963389733886E-2</v>
      </c>
      <c r="P33" s="65">
        <f t="shared" si="9"/>
        <v>2.6420992657090411E-2</v>
      </c>
      <c r="Q33" s="65">
        <f t="shared" si="9"/>
        <v>4.5133393412502124E-2</v>
      </c>
    </row>
    <row r="34" spans="1:17" x14ac:dyDescent="0.25">
      <c r="A34" s="66" t="s">
        <v>385</v>
      </c>
      <c r="B34" s="65">
        <f>+B14/B22</f>
        <v>0.17290419017112485</v>
      </c>
      <c r="C34" s="65">
        <f t="shared" ref="C34:Q34" si="10">+C14/C22</f>
        <v>0.18788811829076549</v>
      </c>
      <c r="D34" s="65">
        <f t="shared" si="10"/>
        <v>0.18577317156717371</v>
      </c>
      <c r="E34" s="65">
        <f t="shared" si="10"/>
        <v>0.14916784350286352</v>
      </c>
      <c r="F34" s="65">
        <f t="shared" si="10"/>
        <v>0.18931873114842351</v>
      </c>
      <c r="G34" s="65">
        <f t="shared" si="10"/>
        <v>0.14688081159298597</v>
      </c>
      <c r="H34" s="65">
        <f t="shared" si="10"/>
        <v>7.808471690021318E-2</v>
      </c>
      <c r="I34" s="65">
        <f t="shared" si="10"/>
        <v>0.18912085252967573</v>
      </c>
      <c r="J34" s="65">
        <f t="shared" si="10"/>
        <v>0.17975445495601955</v>
      </c>
      <c r="K34" s="65">
        <f t="shared" si="10"/>
        <v>0.21088003376020015</v>
      </c>
      <c r="L34" s="65">
        <f t="shared" si="10"/>
        <v>0.2157337243028502</v>
      </c>
      <c r="M34" s="65">
        <f t="shared" si="10"/>
        <v>0.26295366684367916</v>
      </c>
      <c r="N34" s="65">
        <f t="shared" si="10"/>
        <v>0.13037729907383852</v>
      </c>
      <c r="O34" s="65">
        <f t="shared" si="10"/>
        <v>0.15714121556173549</v>
      </c>
      <c r="P34" s="65">
        <f t="shared" si="10"/>
        <v>0.12394793718737988</v>
      </c>
      <c r="Q34" s="65">
        <f t="shared" si="10"/>
        <v>0.18005150821904689</v>
      </c>
    </row>
    <row r="35" spans="1:17" x14ac:dyDescent="0.25">
      <c r="A35" s="66" t="s">
        <v>402</v>
      </c>
      <c r="B35" s="65">
        <f>+B15/B22</f>
        <v>1.6899550520240593E-6</v>
      </c>
      <c r="C35" s="65">
        <f t="shared" ref="C35:Q35" si="11">+C15/C22</f>
        <v>6.2196896390983476E-2</v>
      </c>
      <c r="D35" s="65">
        <f t="shared" si="11"/>
        <v>2.2575825546467209E-2</v>
      </c>
      <c r="E35" s="65">
        <f t="shared" si="11"/>
        <v>3.9157906891203353E-2</v>
      </c>
      <c r="F35" s="65">
        <f t="shared" si="11"/>
        <v>1.9616443836206379E-2</v>
      </c>
      <c r="G35" s="65">
        <f t="shared" si="11"/>
        <v>0</v>
      </c>
      <c r="H35" s="65">
        <f t="shared" si="11"/>
        <v>2.7019870051639326E-2</v>
      </c>
      <c r="I35" s="65">
        <f t="shared" si="11"/>
        <v>4.6019513660128086E-3</v>
      </c>
      <c r="J35" s="65">
        <f t="shared" si="11"/>
        <v>0</v>
      </c>
      <c r="K35" s="65">
        <f t="shared" si="11"/>
        <v>4.1745780647070047E-2</v>
      </c>
      <c r="L35" s="65">
        <f t="shared" si="11"/>
        <v>0</v>
      </c>
      <c r="M35" s="65">
        <f t="shared" si="11"/>
        <v>5.4217557759141138E-2</v>
      </c>
      <c r="N35" s="65">
        <f t="shared" si="11"/>
        <v>3.6104703690206894E-2</v>
      </c>
      <c r="O35" s="65">
        <f t="shared" si="11"/>
        <v>0</v>
      </c>
      <c r="P35" s="65">
        <f t="shared" si="11"/>
        <v>0.13533639864100783</v>
      </c>
      <c r="Q35" s="65">
        <f t="shared" si="11"/>
        <v>2.9195200220921425E-2</v>
      </c>
    </row>
    <row r="36" spans="1:17" x14ac:dyDescent="0.25">
      <c r="A36" s="66" t="s">
        <v>387</v>
      </c>
      <c r="B36" s="65">
        <f>+B16/B22</f>
        <v>8.3662552672277637E-2</v>
      </c>
      <c r="C36" s="65">
        <f t="shared" ref="C36:Q36" si="12">+C16/C22</f>
        <v>0.13822175315557306</v>
      </c>
      <c r="D36" s="65">
        <f t="shared" si="12"/>
        <v>0.17286882639367601</v>
      </c>
      <c r="E36" s="65">
        <f t="shared" si="12"/>
        <v>0.21280939011450059</v>
      </c>
      <c r="F36" s="65">
        <f t="shared" si="12"/>
        <v>0.25503129474268171</v>
      </c>
      <c r="G36" s="65">
        <f t="shared" si="12"/>
        <v>0.21120196028102706</v>
      </c>
      <c r="H36" s="65">
        <f t="shared" si="12"/>
        <v>0.16209656994816476</v>
      </c>
      <c r="I36" s="65">
        <f t="shared" si="12"/>
        <v>0.15870530734074095</v>
      </c>
      <c r="J36" s="65">
        <f t="shared" si="12"/>
        <v>0.13684796952385561</v>
      </c>
      <c r="K36" s="65">
        <f t="shared" si="12"/>
        <v>0.1882131847450714</v>
      </c>
      <c r="L36" s="65">
        <f t="shared" si="12"/>
        <v>8.4042758859318084E-2</v>
      </c>
      <c r="M36" s="65">
        <f t="shared" si="12"/>
        <v>0</v>
      </c>
      <c r="N36" s="65">
        <f t="shared" si="12"/>
        <v>0.21207472548628634</v>
      </c>
      <c r="O36" s="65">
        <f t="shared" si="12"/>
        <v>0.10492725256849522</v>
      </c>
      <c r="P36" s="65">
        <f t="shared" si="12"/>
        <v>8.5394254196169608E-3</v>
      </c>
      <c r="Q36" s="65">
        <f t="shared" si="12"/>
        <v>0.17530955217933253</v>
      </c>
    </row>
    <row r="37" spans="1:17" x14ac:dyDescent="0.25">
      <c r="A37" s="67" t="s">
        <v>388</v>
      </c>
      <c r="B37" s="68">
        <f>+B17/B22</f>
        <v>0.70219672428769597</v>
      </c>
      <c r="C37" s="68">
        <f t="shared" ref="C37:Q37" si="13">+C17/C22</f>
        <v>0.78803630891087595</v>
      </c>
      <c r="D37" s="68">
        <f t="shared" si="13"/>
        <v>0.76943752116976083</v>
      </c>
      <c r="E37" s="68">
        <f t="shared" si="13"/>
        <v>0.71051435350876913</v>
      </c>
      <c r="F37" s="68">
        <f t="shared" si="13"/>
        <v>0.8220083670986863</v>
      </c>
      <c r="G37" s="68">
        <f t="shared" si="13"/>
        <v>0.74856018007410219</v>
      </c>
      <c r="H37" s="68">
        <f t="shared" si="13"/>
        <v>0.67518017094638982</v>
      </c>
      <c r="I37" s="68">
        <f t="shared" si="13"/>
        <v>0.74343591825172384</v>
      </c>
      <c r="J37" s="68">
        <f t="shared" si="13"/>
        <v>0.70240620056407876</v>
      </c>
      <c r="K37" s="68">
        <f t="shared" si="13"/>
        <v>0.78993736344114163</v>
      </c>
      <c r="L37" s="68">
        <f t="shared" si="13"/>
        <v>0.79246626056250091</v>
      </c>
      <c r="M37" s="68">
        <f t="shared" si="13"/>
        <v>0.75199654364569435</v>
      </c>
      <c r="N37" s="68">
        <f t="shared" si="13"/>
        <v>0.80005126547899807</v>
      </c>
      <c r="O37" s="68">
        <f t="shared" si="13"/>
        <v>0.66589564937128676</v>
      </c>
      <c r="P37" s="68">
        <f t="shared" si="13"/>
        <v>0.67259728444437727</v>
      </c>
      <c r="Q37" s="68">
        <f t="shared" si="13"/>
        <v>0.76921582905211539</v>
      </c>
    </row>
    <row r="38" spans="1:17" x14ac:dyDescent="0.25">
      <c r="A38" s="66" t="s">
        <v>389</v>
      </c>
      <c r="B38" s="65">
        <f>+B18/B22</f>
        <v>0.17157896363265013</v>
      </c>
      <c r="C38" s="65">
        <f t="shared" ref="C38:Q38" si="14">+C18/C22</f>
        <v>0.11167908294949364</v>
      </c>
      <c r="D38" s="65">
        <f t="shared" si="14"/>
        <v>8.1678889495451545E-2</v>
      </c>
      <c r="E38" s="65">
        <f t="shared" si="14"/>
        <v>0.11126622269227127</v>
      </c>
      <c r="F38" s="65">
        <f t="shared" si="14"/>
        <v>6.2001996483180083E-2</v>
      </c>
      <c r="G38" s="65">
        <f t="shared" si="14"/>
        <v>0.12984953430921181</v>
      </c>
      <c r="H38" s="65">
        <f t="shared" si="14"/>
        <v>0.20696212649641058</v>
      </c>
      <c r="I38" s="65">
        <f t="shared" si="14"/>
        <v>7.016223697083307E-2</v>
      </c>
      <c r="J38" s="65">
        <f t="shared" si="14"/>
        <v>4.3648777291116977E-2</v>
      </c>
      <c r="K38" s="65">
        <f t="shared" si="14"/>
        <v>5.7007733426768535E-2</v>
      </c>
      <c r="L38" s="65">
        <f t="shared" si="14"/>
        <v>0.12726367954332934</v>
      </c>
      <c r="M38" s="65">
        <f t="shared" si="14"/>
        <v>0.12087313628352954</v>
      </c>
      <c r="N38" s="65">
        <f t="shared" si="14"/>
        <v>5.4679748898163488E-2</v>
      </c>
      <c r="O38" s="65">
        <f t="shared" si="14"/>
        <v>0.2048791833267021</v>
      </c>
      <c r="P38" s="65">
        <f t="shared" si="14"/>
        <v>0.16950103951649659</v>
      </c>
      <c r="Q38" s="65">
        <f t="shared" si="14"/>
        <v>8.824630887310965E-2</v>
      </c>
    </row>
    <row r="39" spans="1:17" x14ac:dyDescent="0.25">
      <c r="A39" s="66" t="s">
        <v>403</v>
      </c>
      <c r="B39" s="65">
        <f>+B19/B22</f>
        <v>9.498259587718566E-2</v>
      </c>
      <c r="C39" s="65">
        <f t="shared" ref="C39:Q39" si="15">+C19/C22</f>
        <v>9.5175966062903225E-2</v>
      </c>
      <c r="D39" s="65">
        <f t="shared" si="15"/>
        <v>0.12661862881588118</v>
      </c>
      <c r="E39" s="65">
        <f t="shared" si="15"/>
        <v>0.13414364523287275</v>
      </c>
      <c r="F39" s="65">
        <f t="shared" si="15"/>
        <v>5.4908534096112405E-2</v>
      </c>
      <c r="G39" s="65">
        <f t="shared" si="15"/>
        <v>4.4738567174262153E-2</v>
      </c>
      <c r="H39" s="65">
        <f t="shared" si="15"/>
        <v>0.10369055723038025</v>
      </c>
      <c r="I39" s="65">
        <f t="shared" si="15"/>
        <v>0.1360489125121942</v>
      </c>
      <c r="J39" s="65">
        <f t="shared" si="15"/>
        <v>0.24696202921205901</v>
      </c>
      <c r="K39" s="65">
        <f t="shared" si="15"/>
        <v>7.3084670783247541E-2</v>
      </c>
      <c r="L39" s="65">
        <f t="shared" si="15"/>
        <v>2.22460621167705E-2</v>
      </c>
      <c r="M39" s="65">
        <f t="shared" si="15"/>
        <v>9.6226745412817907E-2</v>
      </c>
      <c r="N39" s="65">
        <f t="shared" si="15"/>
        <v>0.10602729666733132</v>
      </c>
      <c r="O39" s="65">
        <f t="shared" si="15"/>
        <v>3.5813483059992005E-2</v>
      </c>
      <c r="P39" s="65">
        <f t="shared" si="15"/>
        <v>5.8099170542910382E-2</v>
      </c>
      <c r="Q39" s="65">
        <f t="shared" si="15"/>
        <v>0.1063911746420535</v>
      </c>
    </row>
    <row r="40" spans="1:17" x14ac:dyDescent="0.25">
      <c r="A40" s="66" t="s">
        <v>404</v>
      </c>
      <c r="B40" s="65">
        <f>+B20/B22</f>
        <v>3.1241716202468205E-2</v>
      </c>
      <c r="C40" s="65">
        <f t="shared" ref="C40:Q40" si="16">+C20/C22</f>
        <v>5.1086420767271828E-3</v>
      </c>
      <c r="D40" s="65">
        <f t="shared" si="16"/>
        <v>2.2264960518906328E-2</v>
      </c>
      <c r="E40" s="65">
        <f t="shared" si="16"/>
        <v>4.4075778566086805E-2</v>
      </c>
      <c r="F40" s="65">
        <f t="shared" si="16"/>
        <v>6.10811023220212E-2</v>
      </c>
      <c r="G40" s="65">
        <f t="shared" si="16"/>
        <v>7.6851718442423902E-2</v>
      </c>
      <c r="H40" s="65">
        <f t="shared" si="16"/>
        <v>1.4167145326819357E-2</v>
      </c>
      <c r="I40" s="65">
        <f t="shared" si="16"/>
        <v>5.0352932265248874E-2</v>
      </c>
      <c r="J40" s="65">
        <f t="shared" si="16"/>
        <v>6.9829929327452078E-3</v>
      </c>
      <c r="K40" s="65">
        <f t="shared" si="16"/>
        <v>7.9970232348842346E-2</v>
      </c>
      <c r="L40" s="65">
        <f t="shared" si="16"/>
        <v>5.8023997777399264E-2</v>
      </c>
      <c r="M40" s="65">
        <f t="shared" si="16"/>
        <v>3.090357465795816E-2</v>
      </c>
      <c r="N40" s="65">
        <f t="shared" si="16"/>
        <v>3.9241688955507122E-2</v>
      </c>
      <c r="O40" s="65">
        <f t="shared" si="16"/>
        <v>9.341168424201915E-2</v>
      </c>
      <c r="P40" s="65">
        <f t="shared" si="16"/>
        <v>9.9802505496215776E-2</v>
      </c>
      <c r="Q40" s="65">
        <f t="shared" si="16"/>
        <v>3.6146687432721342E-2</v>
      </c>
    </row>
    <row r="41" spans="1:17" x14ac:dyDescent="0.25">
      <c r="A41" s="67" t="s">
        <v>392</v>
      </c>
      <c r="B41" s="68">
        <f>+B21/B22</f>
        <v>0.29780327571230397</v>
      </c>
      <c r="C41" s="68">
        <f t="shared" ref="C41:Q41" si="17">+C21/C22</f>
        <v>0.21196369108912405</v>
      </c>
      <c r="D41" s="68">
        <f t="shared" si="17"/>
        <v>0.23056247883023906</v>
      </c>
      <c r="E41" s="68">
        <f t="shared" si="17"/>
        <v>0.28948564649123082</v>
      </c>
      <c r="F41" s="68">
        <f t="shared" si="17"/>
        <v>0.17799163290131367</v>
      </c>
      <c r="G41" s="68">
        <f t="shared" si="17"/>
        <v>0.25143981992589787</v>
      </c>
      <c r="H41" s="68">
        <f t="shared" si="17"/>
        <v>0.32481982905361018</v>
      </c>
      <c r="I41" s="68">
        <f t="shared" si="17"/>
        <v>0.25656408174827616</v>
      </c>
      <c r="J41" s="68">
        <f t="shared" si="17"/>
        <v>0.29759379943592118</v>
      </c>
      <c r="K41" s="68">
        <f t="shared" si="17"/>
        <v>0.21006263655885843</v>
      </c>
      <c r="L41" s="68">
        <f t="shared" si="17"/>
        <v>0.20753373943749912</v>
      </c>
      <c r="M41" s="68">
        <f t="shared" si="17"/>
        <v>0.2480034563543056</v>
      </c>
      <c r="N41" s="68">
        <f t="shared" si="17"/>
        <v>0.19994873452100193</v>
      </c>
      <c r="O41" s="68">
        <f t="shared" si="17"/>
        <v>0.33410435062871324</v>
      </c>
      <c r="P41" s="68">
        <f t="shared" si="17"/>
        <v>0.32740271555562273</v>
      </c>
      <c r="Q41" s="68">
        <f t="shared" si="17"/>
        <v>0.2307841709478845</v>
      </c>
    </row>
    <row r="42" spans="1:17" x14ac:dyDescent="0.25">
      <c r="A42" s="69" t="s">
        <v>2</v>
      </c>
      <c r="B42" s="70">
        <f>+B22/B22</f>
        <v>1</v>
      </c>
      <c r="C42" s="70">
        <f t="shared" ref="C42:Q42" si="18">+C22/C22</f>
        <v>1</v>
      </c>
      <c r="D42" s="70">
        <f t="shared" si="18"/>
        <v>1</v>
      </c>
      <c r="E42" s="70">
        <f t="shared" si="18"/>
        <v>1</v>
      </c>
      <c r="F42" s="70">
        <f t="shared" si="18"/>
        <v>1</v>
      </c>
      <c r="G42" s="70">
        <f t="shared" si="18"/>
        <v>1</v>
      </c>
      <c r="H42" s="70">
        <f t="shared" si="18"/>
        <v>1</v>
      </c>
      <c r="I42" s="70">
        <f t="shared" si="18"/>
        <v>1</v>
      </c>
      <c r="J42" s="70">
        <f t="shared" si="18"/>
        <v>1</v>
      </c>
      <c r="K42" s="70">
        <f t="shared" si="18"/>
        <v>1</v>
      </c>
      <c r="L42" s="70">
        <f t="shared" si="18"/>
        <v>1</v>
      </c>
      <c r="M42" s="70">
        <f t="shared" si="18"/>
        <v>1</v>
      </c>
      <c r="N42" s="70">
        <f t="shared" si="18"/>
        <v>1</v>
      </c>
      <c r="O42" s="70">
        <f t="shared" si="18"/>
        <v>1</v>
      </c>
      <c r="P42" s="70">
        <f t="shared" si="18"/>
        <v>1</v>
      </c>
      <c r="Q42" s="70">
        <f t="shared" si="18"/>
        <v>1</v>
      </c>
    </row>
  </sheetData>
  <mergeCells count="3">
    <mergeCell ref="A5:Q5"/>
    <mergeCell ref="A6:Q6"/>
    <mergeCell ref="A28:Q28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39"/>
  <sheetViews>
    <sheetView workbookViewId="0">
      <selection activeCell="J3" sqref="J3"/>
    </sheetView>
  </sheetViews>
  <sheetFormatPr baseColWidth="10" defaultRowHeight="15" x14ac:dyDescent="0.25"/>
  <cols>
    <col min="2" max="2" width="27.85546875" bestFit="1" customWidth="1"/>
  </cols>
  <sheetData>
    <row r="1" spans="2:9" ht="15.75" thickBot="1" x14ac:dyDescent="0.3"/>
    <row r="2" spans="2:9" ht="15.75" thickBot="1" x14ac:dyDescent="0.3">
      <c r="B2" s="175" t="s">
        <v>405</v>
      </c>
      <c r="C2" s="176"/>
      <c r="D2" s="176"/>
      <c r="E2" s="176"/>
      <c r="F2" s="176"/>
      <c r="G2" s="176"/>
      <c r="H2" s="176"/>
      <c r="I2" s="177"/>
    </row>
    <row r="3" spans="2:9" ht="15.75" thickBot="1" x14ac:dyDescent="0.3">
      <c r="B3" s="178" t="s">
        <v>397</v>
      </c>
      <c r="C3" s="179"/>
      <c r="D3" s="179"/>
      <c r="E3" s="179"/>
      <c r="F3" s="179"/>
      <c r="G3" s="179"/>
      <c r="H3" s="179"/>
      <c r="I3" s="180"/>
    </row>
    <row r="4" spans="2:9" ht="15.75" thickBot="1" x14ac:dyDescent="0.3">
      <c r="B4" s="46" t="s">
        <v>377</v>
      </c>
      <c r="C4" s="46" t="s">
        <v>121</v>
      </c>
      <c r="D4" s="46" t="s">
        <v>112</v>
      </c>
      <c r="E4" s="46" t="s">
        <v>406</v>
      </c>
      <c r="F4" s="46" t="s">
        <v>77</v>
      </c>
      <c r="G4" s="46" t="s">
        <v>79</v>
      </c>
      <c r="H4" s="46" t="s">
        <v>79</v>
      </c>
      <c r="I4" s="46" t="s">
        <v>343</v>
      </c>
    </row>
    <row r="5" spans="2:9" ht="15.75" thickBot="1" x14ac:dyDescent="0.3">
      <c r="B5" s="76" t="s">
        <v>379</v>
      </c>
      <c r="C5" s="76" t="s">
        <v>37</v>
      </c>
      <c r="D5" s="76" t="s">
        <v>113</v>
      </c>
      <c r="E5" s="76" t="s">
        <v>49</v>
      </c>
      <c r="F5" s="76" t="s">
        <v>18</v>
      </c>
      <c r="G5" s="76" t="s">
        <v>27</v>
      </c>
      <c r="H5" s="76" t="s">
        <v>81</v>
      </c>
      <c r="I5" s="76" t="s">
        <v>231</v>
      </c>
    </row>
    <row r="6" spans="2:9" x14ac:dyDescent="0.25">
      <c r="B6" s="48" t="s">
        <v>380</v>
      </c>
      <c r="C6" s="77">
        <v>1269842</v>
      </c>
      <c r="D6" s="77">
        <v>1618692</v>
      </c>
      <c r="E6" s="77">
        <v>1546990.5</v>
      </c>
      <c r="F6" s="77">
        <v>757171</v>
      </c>
      <c r="G6" s="77">
        <v>1710299</v>
      </c>
      <c r="H6" s="77">
        <v>1493370</v>
      </c>
      <c r="I6" s="84">
        <v>371145</v>
      </c>
    </row>
    <row r="7" spans="2:9" x14ac:dyDescent="0.25">
      <c r="B7" s="50" t="s">
        <v>381</v>
      </c>
      <c r="C7" s="78">
        <v>56134</v>
      </c>
      <c r="D7" s="78">
        <v>894017</v>
      </c>
      <c r="E7" s="78">
        <v>189587.5</v>
      </c>
      <c r="F7" s="78">
        <v>88254</v>
      </c>
      <c r="G7" s="78">
        <v>48704</v>
      </c>
      <c r="H7" s="78">
        <v>45271</v>
      </c>
      <c r="I7" s="85">
        <v>275684</v>
      </c>
    </row>
    <row r="8" spans="2:9" x14ac:dyDescent="0.25">
      <c r="B8" s="50" t="s">
        <v>382</v>
      </c>
      <c r="C8" s="78">
        <v>3253934</v>
      </c>
      <c r="D8" s="78">
        <v>548803</v>
      </c>
      <c r="E8" s="78">
        <v>1374994.5</v>
      </c>
      <c r="F8" s="78">
        <v>631025</v>
      </c>
      <c r="G8" s="78">
        <v>1241225</v>
      </c>
      <c r="H8" s="78">
        <v>1442974</v>
      </c>
      <c r="I8" s="85">
        <v>68139</v>
      </c>
    </row>
    <row r="9" spans="2:9" x14ac:dyDescent="0.25">
      <c r="B9" s="50" t="s">
        <v>383</v>
      </c>
      <c r="C9" s="78">
        <v>1243946</v>
      </c>
      <c r="D9" s="78">
        <v>939943</v>
      </c>
      <c r="E9" s="78">
        <v>940894.5</v>
      </c>
      <c r="F9" s="78">
        <v>821997</v>
      </c>
      <c r="G9" s="78">
        <v>477838</v>
      </c>
      <c r="H9" s="78">
        <v>778265</v>
      </c>
      <c r="I9" s="85">
        <v>535965</v>
      </c>
    </row>
    <row r="10" spans="2:9" x14ac:dyDescent="0.25">
      <c r="B10" s="50" t="s">
        <v>384</v>
      </c>
      <c r="C10" s="78">
        <v>0</v>
      </c>
      <c r="D10" s="78">
        <v>0</v>
      </c>
      <c r="E10" s="78">
        <v>0</v>
      </c>
      <c r="F10" s="78">
        <v>0</v>
      </c>
      <c r="G10" s="78">
        <v>1241225</v>
      </c>
      <c r="H10" s="78">
        <v>2546003</v>
      </c>
      <c r="I10" s="85">
        <v>0</v>
      </c>
    </row>
    <row r="11" spans="2:9" x14ac:dyDescent="0.25">
      <c r="B11" s="50" t="s">
        <v>385</v>
      </c>
      <c r="C11" s="78">
        <v>6384440</v>
      </c>
      <c r="D11" s="78">
        <v>10234972</v>
      </c>
      <c r="E11" s="78">
        <v>3861255.5</v>
      </c>
      <c r="F11" s="78">
        <v>1993808</v>
      </c>
      <c r="G11" s="78">
        <v>2384991</v>
      </c>
      <c r="H11" s="78">
        <v>2888464</v>
      </c>
      <c r="I11" s="85">
        <v>973832</v>
      </c>
    </row>
    <row r="12" spans="2:9" x14ac:dyDescent="0.25">
      <c r="B12" s="50" t="s">
        <v>386</v>
      </c>
      <c r="C12" s="78">
        <v>2257089</v>
      </c>
      <c r="D12" s="78">
        <v>0</v>
      </c>
      <c r="E12" s="78">
        <v>85355.5</v>
      </c>
      <c r="F12" s="78">
        <v>46299</v>
      </c>
      <c r="G12" s="78">
        <v>0</v>
      </c>
      <c r="H12" s="78">
        <v>0</v>
      </c>
      <c r="I12" s="85">
        <v>35485</v>
      </c>
    </row>
    <row r="13" spans="2:9" ht="15.75" thickBot="1" x14ac:dyDescent="0.3">
      <c r="B13" s="51" t="s">
        <v>387</v>
      </c>
      <c r="C13" s="79">
        <v>1927459</v>
      </c>
      <c r="D13" s="79">
        <v>3750000</v>
      </c>
      <c r="E13" s="79">
        <v>71953</v>
      </c>
      <c r="F13" s="79">
        <v>47054</v>
      </c>
      <c r="G13" s="79">
        <v>15036151</v>
      </c>
      <c r="H13" s="79">
        <v>13976334</v>
      </c>
      <c r="I13" s="86">
        <v>0</v>
      </c>
    </row>
    <row r="14" spans="2:9" ht="15.75" thickBot="1" x14ac:dyDescent="0.3">
      <c r="B14" s="52" t="s">
        <v>388</v>
      </c>
      <c r="C14" s="80">
        <f>SUM(C6:C13)</f>
        <v>16392844</v>
      </c>
      <c r="D14" s="80">
        <f t="shared" ref="D14:I14" si="0">SUM(D6:D13)</f>
        <v>17986427</v>
      </c>
      <c r="E14" s="80">
        <f t="shared" si="0"/>
        <v>8071031</v>
      </c>
      <c r="F14" s="80">
        <f t="shared" si="0"/>
        <v>4385608</v>
      </c>
      <c r="G14" s="80">
        <f t="shared" si="0"/>
        <v>22140433</v>
      </c>
      <c r="H14" s="80">
        <f t="shared" si="0"/>
        <v>23170681</v>
      </c>
      <c r="I14" s="87">
        <f t="shared" si="0"/>
        <v>2260250</v>
      </c>
    </row>
    <row r="15" spans="2:9" x14ac:dyDescent="0.25">
      <c r="B15" s="54" t="s">
        <v>389</v>
      </c>
      <c r="C15" s="81">
        <v>732426</v>
      </c>
      <c r="D15" s="81">
        <v>717636</v>
      </c>
      <c r="E15" s="81">
        <v>549356</v>
      </c>
      <c r="F15" s="81">
        <v>0</v>
      </c>
      <c r="G15" s="81">
        <v>1164591</v>
      </c>
      <c r="H15" s="81">
        <v>1082505</v>
      </c>
      <c r="I15" s="88">
        <v>317264</v>
      </c>
    </row>
    <row r="16" spans="2:9" x14ac:dyDescent="0.25">
      <c r="B16" s="50" t="s">
        <v>390</v>
      </c>
      <c r="C16" s="78">
        <v>1279334</v>
      </c>
      <c r="D16" s="78">
        <v>878424</v>
      </c>
      <c r="E16" s="78">
        <v>93884</v>
      </c>
      <c r="F16" s="78">
        <v>0</v>
      </c>
      <c r="G16" s="78">
        <v>1191357</v>
      </c>
      <c r="H16" s="78">
        <v>1107385</v>
      </c>
      <c r="I16" s="85">
        <v>0</v>
      </c>
    </row>
    <row r="17" spans="2:9" ht="15.75" thickBot="1" x14ac:dyDescent="0.3">
      <c r="B17" s="51" t="s">
        <v>391</v>
      </c>
      <c r="C17" s="79">
        <v>2200502</v>
      </c>
      <c r="D17" s="79">
        <v>0</v>
      </c>
      <c r="E17" s="79">
        <v>386240</v>
      </c>
      <c r="F17" s="79">
        <v>52975</v>
      </c>
      <c r="G17" s="79">
        <v>1406253</v>
      </c>
      <c r="H17" s="79">
        <v>1307133</v>
      </c>
      <c r="I17" s="86">
        <v>26933</v>
      </c>
    </row>
    <row r="18" spans="2:9" ht="15.75" thickBot="1" x14ac:dyDescent="0.3">
      <c r="B18" s="52" t="s">
        <v>392</v>
      </c>
      <c r="C18" s="80">
        <f>SUM(C15:C17)</f>
        <v>4212262</v>
      </c>
      <c r="D18" s="80">
        <f t="shared" ref="D18:I18" si="1">SUM(D15:D17)</f>
        <v>1596060</v>
      </c>
      <c r="E18" s="80">
        <f t="shared" si="1"/>
        <v>1029480</v>
      </c>
      <c r="F18" s="80">
        <f t="shared" si="1"/>
        <v>52975</v>
      </c>
      <c r="G18" s="80">
        <f t="shared" si="1"/>
        <v>3762201</v>
      </c>
      <c r="H18" s="80">
        <f t="shared" si="1"/>
        <v>3497023</v>
      </c>
      <c r="I18" s="87">
        <f t="shared" si="1"/>
        <v>344197</v>
      </c>
    </row>
    <row r="19" spans="2:9" ht="15.75" thickBot="1" x14ac:dyDescent="0.3">
      <c r="B19" s="55" t="s">
        <v>393</v>
      </c>
      <c r="C19" s="82">
        <v>20605106</v>
      </c>
      <c r="D19" s="82">
        <v>19582487</v>
      </c>
      <c r="E19" s="82">
        <v>9064534.5</v>
      </c>
      <c r="F19" s="82">
        <v>4438583</v>
      </c>
      <c r="G19" s="82">
        <v>25902634</v>
      </c>
      <c r="H19" s="82">
        <v>26667704</v>
      </c>
      <c r="I19" s="89">
        <v>2604447</v>
      </c>
    </row>
    <row r="20" spans="2:9" x14ac:dyDescent="0.25">
      <c r="B20" s="54" t="s">
        <v>394</v>
      </c>
      <c r="C20" s="81">
        <v>11691</v>
      </c>
      <c r="D20" s="81">
        <v>100</v>
      </c>
      <c r="E20" s="81">
        <v>2764</v>
      </c>
      <c r="F20" s="81">
        <v>599</v>
      </c>
      <c r="G20" s="81">
        <v>3366</v>
      </c>
      <c r="H20" s="81">
        <v>3839</v>
      </c>
      <c r="I20" s="88">
        <v>789</v>
      </c>
    </row>
    <row r="21" spans="2:9" x14ac:dyDescent="0.25">
      <c r="B21" s="50" t="s">
        <v>395</v>
      </c>
      <c r="C21" s="78">
        <v>3395</v>
      </c>
      <c r="D21" s="78">
        <v>74</v>
      </c>
      <c r="E21" s="78">
        <v>2016</v>
      </c>
      <c r="F21" s="78">
        <v>621</v>
      </c>
      <c r="G21" s="78">
        <v>710</v>
      </c>
      <c r="H21" s="78">
        <v>996</v>
      </c>
      <c r="I21" s="85">
        <v>918</v>
      </c>
    </row>
    <row r="22" spans="2:9" ht="16.5" customHeight="1" thickBot="1" x14ac:dyDescent="0.3">
      <c r="B22" s="57" t="s">
        <v>396</v>
      </c>
      <c r="C22" s="83">
        <v>5</v>
      </c>
      <c r="D22" s="83">
        <v>1</v>
      </c>
      <c r="E22" s="83">
        <v>9</v>
      </c>
      <c r="F22" s="83">
        <v>1</v>
      </c>
      <c r="G22" s="83">
        <v>2</v>
      </c>
      <c r="H22" s="83">
        <v>2</v>
      </c>
      <c r="I22" s="90">
        <v>2</v>
      </c>
    </row>
    <row r="24" spans="2:9" ht="15.75" thickBot="1" x14ac:dyDescent="0.3"/>
    <row r="25" spans="2:9" ht="15.75" thickBot="1" x14ac:dyDescent="0.3">
      <c r="B25" s="181" t="s">
        <v>399</v>
      </c>
      <c r="C25" s="182"/>
      <c r="D25" s="182"/>
      <c r="E25" s="182"/>
      <c r="F25" s="182"/>
      <c r="G25" s="182"/>
      <c r="H25" s="182"/>
      <c r="I25" s="183"/>
    </row>
    <row r="26" spans="2:9" x14ac:dyDescent="0.25">
      <c r="B26" s="64" t="s">
        <v>380</v>
      </c>
      <c r="C26" s="91">
        <f t="shared" ref="C26:I39" si="2">+C6/C$19</f>
        <v>6.1627540280549876E-2</v>
      </c>
      <c r="D26" s="91">
        <f t="shared" si="2"/>
        <v>8.2660185092935337E-2</v>
      </c>
      <c r="E26" s="91">
        <f t="shared" si="2"/>
        <v>0.17066408650107737</v>
      </c>
      <c r="F26" s="91">
        <f t="shared" si="2"/>
        <v>0.17058845131430458</v>
      </c>
      <c r="G26" s="91">
        <f t="shared" si="2"/>
        <v>6.6027995454053051E-2</v>
      </c>
      <c r="H26" s="91">
        <f t="shared" si="2"/>
        <v>5.5999196631251046E-2</v>
      </c>
      <c r="I26" s="91">
        <f t="shared" si="2"/>
        <v>0.14250433969284074</v>
      </c>
    </row>
    <row r="27" spans="2:9" x14ac:dyDescent="0.25">
      <c r="B27" s="66" t="s">
        <v>400</v>
      </c>
      <c r="C27" s="91">
        <f t="shared" si="2"/>
        <v>2.7242762061015363E-3</v>
      </c>
      <c r="D27" s="91">
        <f t="shared" si="2"/>
        <v>4.5653904940674797E-2</v>
      </c>
      <c r="E27" s="91">
        <f t="shared" si="2"/>
        <v>2.0915304586242127E-2</v>
      </c>
      <c r="F27" s="91">
        <f t="shared" si="2"/>
        <v>1.9883372688986552E-2</v>
      </c>
      <c r="G27" s="91">
        <f t="shared" si="2"/>
        <v>1.8802720989687766E-3</v>
      </c>
      <c r="H27" s="91">
        <f t="shared" si="2"/>
        <v>1.69759646349757E-3</v>
      </c>
      <c r="I27" s="91">
        <f t="shared" si="2"/>
        <v>0.10585126132342106</v>
      </c>
    </row>
    <row r="28" spans="2:9" x14ac:dyDescent="0.25">
      <c r="B28" s="66" t="s">
        <v>382</v>
      </c>
      <c r="C28" s="91">
        <f t="shared" si="2"/>
        <v>0.15791881876268921</v>
      </c>
      <c r="D28" s="91">
        <f t="shared" si="2"/>
        <v>2.8025194144135013E-2</v>
      </c>
      <c r="E28" s="91">
        <f t="shared" si="2"/>
        <v>0.15168947726990284</v>
      </c>
      <c r="F28" s="91">
        <f t="shared" si="2"/>
        <v>0.14216811987068845</v>
      </c>
      <c r="G28" s="91">
        <f t="shared" si="2"/>
        <v>4.7918871879979466E-2</v>
      </c>
      <c r="H28" s="91">
        <f t="shared" si="2"/>
        <v>5.4109420143556415E-2</v>
      </c>
      <c r="I28" s="91">
        <f t="shared" si="2"/>
        <v>2.6162559652778496E-2</v>
      </c>
    </row>
    <row r="29" spans="2:9" x14ac:dyDescent="0.25">
      <c r="B29" s="66" t="s">
        <v>383</v>
      </c>
      <c r="C29" s="91">
        <f t="shared" si="2"/>
        <v>6.0370764411500723E-2</v>
      </c>
      <c r="D29" s="91">
        <f t="shared" si="2"/>
        <v>4.7999163742582847E-2</v>
      </c>
      <c r="E29" s="91">
        <f t="shared" si="2"/>
        <v>0.10379953874079248</v>
      </c>
      <c r="F29" s="91">
        <f t="shared" si="2"/>
        <v>0.18519356290059238</v>
      </c>
      <c r="G29" s="91">
        <f t="shared" si="2"/>
        <v>1.8447467543262201E-2</v>
      </c>
      <c r="H29" s="91">
        <f t="shared" si="2"/>
        <v>2.9183802250092473E-2</v>
      </c>
      <c r="I29" s="91">
        <f t="shared" si="2"/>
        <v>0.2057884072895321</v>
      </c>
    </row>
    <row r="30" spans="2:9" x14ac:dyDescent="0.25">
      <c r="B30" s="66" t="s">
        <v>401</v>
      </c>
      <c r="C30" s="91">
        <f>+C10/C$19</f>
        <v>0</v>
      </c>
      <c r="D30" s="91">
        <f t="shared" si="2"/>
        <v>0</v>
      </c>
      <c r="E30" s="91">
        <f t="shared" si="2"/>
        <v>0</v>
      </c>
      <c r="F30" s="91">
        <f t="shared" si="2"/>
        <v>0</v>
      </c>
      <c r="G30" s="91">
        <f t="shared" si="2"/>
        <v>4.7918871879979466E-2</v>
      </c>
      <c r="H30" s="91">
        <f t="shared" si="2"/>
        <v>9.5471398662592022E-2</v>
      </c>
      <c r="I30" s="91">
        <f t="shared" si="2"/>
        <v>0</v>
      </c>
    </row>
    <row r="31" spans="2:9" x14ac:dyDescent="0.25">
      <c r="B31" s="66" t="s">
        <v>385</v>
      </c>
      <c r="C31" s="91">
        <f>+C11/C$19</f>
        <v>0.30984747178684741</v>
      </c>
      <c r="D31" s="91">
        <f>+D11/D$19</f>
        <v>0.52265945586993112</v>
      </c>
      <c r="E31" s="91">
        <f t="shared" si="2"/>
        <v>0.42597394273252531</v>
      </c>
      <c r="F31" s="91">
        <f t="shared" si="2"/>
        <v>0.44919921515492672</v>
      </c>
      <c r="G31" s="91">
        <f t="shared" si="2"/>
        <v>9.2075230650288303E-2</v>
      </c>
      <c r="H31" s="91">
        <f t="shared" si="2"/>
        <v>0.10831318661704059</v>
      </c>
      <c r="I31" s="91">
        <f t="shared" si="2"/>
        <v>0.37391123720313757</v>
      </c>
    </row>
    <row r="32" spans="2:9" x14ac:dyDescent="0.25">
      <c r="B32" s="66" t="s">
        <v>402</v>
      </c>
      <c r="C32" s="91">
        <f>+C12/C$19</f>
        <v>0.10954027608496651</v>
      </c>
      <c r="D32" s="91">
        <f t="shared" si="2"/>
        <v>0</v>
      </c>
      <c r="E32" s="91">
        <f t="shared" si="2"/>
        <v>9.4164239763222263E-3</v>
      </c>
      <c r="F32" s="91">
        <f t="shared" si="2"/>
        <v>1.0431031705388859E-2</v>
      </c>
      <c r="G32" s="91">
        <f t="shared" si="2"/>
        <v>0</v>
      </c>
      <c r="H32" s="91">
        <f t="shared" si="2"/>
        <v>0</v>
      </c>
      <c r="I32" s="91">
        <f t="shared" si="2"/>
        <v>1.3624773320401606E-2</v>
      </c>
    </row>
    <row r="33" spans="2:9" x14ac:dyDescent="0.25">
      <c r="B33" s="66" t="s">
        <v>387</v>
      </c>
      <c r="C33" s="91">
        <f t="shared" si="2"/>
        <v>9.3542784977665244E-2</v>
      </c>
      <c r="D33" s="91">
        <f t="shared" si="2"/>
        <v>0.19149763765960881</v>
      </c>
      <c r="E33" s="91">
        <f t="shared" si="2"/>
        <v>7.93785935725657E-3</v>
      </c>
      <c r="F33" s="91">
        <f t="shared" si="2"/>
        <v>1.0601131036639396E-2</v>
      </c>
      <c r="G33" s="91">
        <f t="shared" si="2"/>
        <v>0.58048733576670231</v>
      </c>
      <c r="H33" s="91">
        <f t="shared" si="2"/>
        <v>0.52409213781583897</v>
      </c>
      <c r="I33" s="91">
        <f t="shared" si="2"/>
        <v>0</v>
      </c>
    </row>
    <row r="34" spans="2:9" x14ac:dyDescent="0.25">
      <c r="B34" s="67" t="s">
        <v>388</v>
      </c>
      <c r="C34" s="92">
        <f t="shared" si="2"/>
        <v>0.79557193251032055</v>
      </c>
      <c r="D34" s="92">
        <f t="shared" si="2"/>
        <v>0.91849554144986789</v>
      </c>
      <c r="E34" s="92">
        <f t="shared" si="2"/>
        <v>0.89039663316411888</v>
      </c>
      <c r="F34" s="92">
        <f t="shared" si="2"/>
        <v>0.98806488467152698</v>
      </c>
      <c r="G34" s="92">
        <f t="shared" si="2"/>
        <v>0.85475604527323357</v>
      </c>
      <c r="H34" s="92">
        <f t="shared" si="2"/>
        <v>0.86886673858386909</v>
      </c>
      <c r="I34" s="92">
        <f t="shared" si="2"/>
        <v>0.86784257848211155</v>
      </c>
    </row>
    <row r="35" spans="2:9" x14ac:dyDescent="0.25">
      <c r="B35" s="66" t="s">
        <v>389</v>
      </c>
      <c r="C35" s="91">
        <f t="shared" si="2"/>
        <v>3.5545849654935041E-2</v>
      </c>
      <c r="D35" s="91">
        <f t="shared" si="2"/>
        <v>3.6646826319864274E-2</v>
      </c>
      <c r="E35" s="91">
        <f t="shared" si="2"/>
        <v>6.060498749273887E-2</v>
      </c>
      <c r="F35" s="91">
        <f t="shared" si="2"/>
        <v>0</v>
      </c>
      <c r="G35" s="91">
        <f t="shared" si="2"/>
        <v>4.4960331061312142E-2</v>
      </c>
      <c r="H35" s="91">
        <f t="shared" si="2"/>
        <v>4.0592358457256013E-2</v>
      </c>
      <c r="I35" s="91">
        <f t="shared" si="2"/>
        <v>0.1218162627229504</v>
      </c>
    </row>
    <row r="36" spans="2:9" x14ac:dyDescent="0.25">
      <c r="B36" s="66" t="s">
        <v>403</v>
      </c>
      <c r="C36" s="91">
        <f t="shared" si="2"/>
        <v>6.2088202797889028E-2</v>
      </c>
      <c r="D36" s="91">
        <f t="shared" si="2"/>
        <v>4.4857632230267792E-2</v>
      </c>
      <c r="E36" s="91">
        <f t="shared" si="2"/>
        <v>1.0357288617523603E-2</v>
      </c>
      <c r="F36" s="91">
        <f t="shared" si="2"/>
        <v>0</v>
      </c>
      <c r="G36" s="91">
        <f t="shared" si="2"/>
        <v>4.5993662266161812E-2</v>
      </c>
      <c r="H36" s="91">
        <f t="shared" si="2"/>
        <v>4.1525322164967786E-2</v>
      </c>
      <c r="I36" s="91">
        <f t="shared" si="2"/>
        <v>0</v>
      </c>
    </row>
    <row r="37" spans="2:9" x14ac:dyDescent="0.25">
      <c r="B37" s="66" t="s">
        <v>404</v>
      </c>
      <c r="C37" s="91">
        <f t="shared" si="2"/>
        <v>0.10679401503685543</v>
      </c>
      <c r="D37" s="91">
        <f t="shared" si="2"/>
        <v>0</v>
      </c>
      <c r="E37" s="91">
        <f t="shared" si="2"/>
        <v>4.2610020404246905E-2</v>
      </c>
      <c r="F37" s="91">
        <f t="shared" si="2"/>
        <v>1.1935115328473073E-2</v>
      </c>
      <c r="G37" s="91">
        <f t="shared" si="2"/>
        <v>5.4289961399292444E-2</v>
      </c>
      <c r="H37" s="91">
        <f t="shared" si="2"/>
        <v>4.9015580793907117E-2</v>
      </c>
      <c r="I37" s="91">
        <f t="shared" si="2"/>
        <v>1.0341158794938042E-2</v>
      </c>
    </row>
    <row r="38" spans="2:9" x14ac:dyDescent="0.25">
      <c r="B38" s="67" t="s">
        <v>392</v>
      </c>
      <c r="C38" s="92">
        <f t="shared" si="2"/>
        <v>0.20442806748967951</v>
      </c>
      <c r="D38" s="92">
        <f t="shared" si="2"/>
        <v>8.1504458550132067E-2</v>
      </c>
      <c r="E38" s="92">
        <f t="shared" si="2"/>
        <v>0.11357229651450938</v>
      </c>
      <c r="F38" s="92">
        <f t="shared" si="2"/>
        <v>1.1935115328473073E-2</v>
      </c>
      <c r="G38" s="92">
        <f t="shared" si="2"/>
        <v>0.14524395472676641</v>
      </c>
      <c r="H38" s="92">
        <f t="shared" si="2"/>
        <v>0.13113326141613091</v>
      </c>
      <c r="I38" s="92">
        <f t="shared" si="2"/>
        <v>0.13215742151788845</v>
      </c>
    </row>
    <row r="39" spans="2:9" x14ac:dyDescent="0.25">
      <c r="B39" s="69" t="s">
        <v>2</v>
      </c>
      <c r="C39" s="93">
        <f t="shared" si="2"/>
        <v>1</v>
      </c>
      <c r="D39" s="93">
        <f t="shared" si="2"/>
        <v>1</v>
      </c>
      <c r="E39" s="93">
        <f t="shared" si="2"/>
        <v>1</v>
      </c>
      <c r="F39" s="93">
        <f t="shared" si="2"/>
        <v>1</v>
      </c>
      <c r="G39" s="93">
        <f t="shared" si="2"/>
        <v>1</v>
      </c>
      <c r="H39" s="93">
        <f t="shared" si="2"/>
        <v>1</v>
      </c>
      <c r="I39" s="93">
        <f t="shared" si="2"/>
        <v>1</v>
      </c>
    </row>
  </sheetData>
  <mergeCells count="3">
    <mergeCell ref="B2:I2"/>
    <mergeCell ref="B3:I3"/>
    <mergeCell ref="B25:I25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40"/>
  <sheetViews>
    <sheetView workbookViewId="0">
      <selection activeCell="H5" sqref="H5"/>
    </sheetView>
  </sheetViews>
  <sheetFormatPr baseColWidth="10" defaultRowHeight="15" x14ac:dyDescent="0.25"/>
  <cols>
    <col min="2" max="2" width="27.85546875" bestFit="1" customWidth="1"/>
  </cols>
  <sheetData>
    <row r="2" spans="2:7" ht="15.75" thickBot="1" x14ac:dyDescent="0.3"/>
    <row r="3" spans="2:7" x14ac:dyDescent="0.25">
      <c r="B3" s="187" t="s">
        <v>407</v>
      </c>
      <c r="C3" s="188"/>
      <c r="D3" s="188"/>
      <c r="E3" s="188"/>
      <c r="F3" s="188"/>
      <c r="G3" s="189"/>
    </row>
    <row r="4" spans="2:7" ht="15.75" thickBot="1" x14ac:dyDescent="0.3">
      <c r="B4" s="184" t="s">
        <v>397</v>
      </c>
      <c r="C4" s="185"/>
      <c r="D4" s="185"/>
      <c r="E4" s="185"/>
      <c r="F4" s="185"/>
      <c r="G4" s="186"/>
    </row>
    <row r="5" spans="2:7" ht="15.75" thickBot="1" x14ac:dyDescent="0.3">
      <c r="B5" s="71" t="s">
        <v>377</v>
      </c>
      <c r="C5" s="71" t="s">
        <v>408</v>
      </c>
      <c r="D5" s="71" t="s">
        <v>282</v>
      </c>
      <c r="E5" s="71" t="s">
        <v>282</v>
      </c>
      <c r="F5" s="71" t="s">
        <v>408</v>
      </c>
      <c r="G5" s="71" t="s">
        <v>292</v>
      </c>
    </row>
    <row r="6" spans="2:7" ht="15.75" thickBot="1" x14ac:dyDescent="0.3">
      <c r="B6" s="76" t="s">
        <v>379</v>
      </c>
      <c r="C6" s="76" t="s">
        <v>71</v>
      </c>
      <c r="D6" s="76" t="s">
        <v>266</v>
      </c>
      <c r="E6" s="76" t="s">
        <v>285</v>
      </c>
      <c r="F6" s="76" t="s">
        <v>286</v>
      </c>
      <c r="G6" s="76" t="s">
        <v>294</v>
      </c>
    </row>
    <row r="7" spans="2:7" x14ac:dyDescent="0.25">
      <c r="B7" s="48" t="s">
        <v>380</v>
      </c>
      <c r="C7" s="77">
        <v>544923.5</v>
      </c>
      <c r="D7" s="77">
        <v>714499</v>
      </c>
      <c r="E7" s="77">
        <v>713624</v>
      </c>
      <c r="F7" s="77">
        <v>512742</v>
      </c>
      <c r="G7" s="84">
        <v>24133</v>
      </c>
    </row>
    <row r="8" spans="2:7" x14ac:dyDescent="0.25">
      <c r="B8" s="50" t="s">
        <v>381</v>
      </c>
      <c r="C8" s="78">
        <v>210240.5</v>
      </c>
      <c r="D8" s="78">
        <v>391865</v>
      </c>
      <c r="E8" s="78">
        <v>391385</v>
      </c>
      <c r="F8" s="78">
        <v>219314.5</v>
      </c>
      <c r="G8" s="85">
        <v>11858</v>
      </c>
    </row>
    <row r="9" spans="2:7" x14ac:dyDescent="0.25">
      <c r="B9" s="50" t="s">
        <v>382</v>
      </c>
      <c r="C9" s="78">
        <v>105403</v>
      </c>
      <c r="D9" s="78">
        <v>184744</v>
      </c>
      <c r="E9" s="78">
        <v>184517</v>
      </c>
      <c r="F9" s="78">
        <v>101086.5</v>
      </c>
      <c r="G9" s="85">
        <v>2431</v>
      </c>
    </row>
    <row r="10" spans="2:7" x14ac:dyDescent="0.25">
      <c r="B10" s="50" t="s">
        <v>383</v>
      </c>
      <c r="C10" s="78">
        <v>420453.5</v>
      </c>
      <c r="D10" s="78">
        <v>188168</v>
      </c>
      <c r="E10" s="78">
        <v>187937</v>
      </c>
      <c r="F10" s="78">
        <v>365006.5</v>
      </c>
      <c r="G10" s="85">
        <v>36966</v>
      </c>
    </row>
    <row r="11" spans="2:7" x14ac:dyDescent="0.25">
      <c r="B11" s="50" t="s">
        <v>384</v>
      </c>
      <c r="C11" s="78">
        <v>44071</v>
      </c>
      <c r="D11" s="78">
        <v>83285</v>
      </c>
      <c r="E11" s="78">
        <v>83183</v>
      </c>
      <c r="F11" s="78">
        <v>43626</v>
      </c>
      <c r="G11" s="85">
        <v>1437</v>
      </c>
    </row>
    <row r="12" spans="2:7" x14ac:dyDescent="0.25">
      <c r="B12" s="50" t="s">
        <v>385</v>
      </c>
      <c r="C12" s="78">
        <v>515230.5</v>
      </c>
      <c r="D12" s="78">
        <v>1849910</v>
      </c>
      <c r="E12" s="78">
        <v>1001223</v>
      </c>
      <c r="F12" s="78">
        <v>437931</v>
      </c>
      <c r="G12" s="85">
        <v>54105</v>
      </c>
    </row>
    <row r="13" spans="2:7" x14ac:dyDescent="0.25">
      <c r="B13" s="50" t="s">
        <v>386</v>
      </c>
      <c r="C13" s="78">
        <v>0</v>
      </c>
      <c r="D13" s="78">
        <v>0</v>
      </c>
      <c r="E13" s="78">
        <v>0</v>
      </c>
      <c r="F13" s="78">
        <v>13924</v>
      </c>
      <c r="G13" s="85">
        <v>0</v>
      </c>
    </row>
    <row r="14" spans="2:7" ht="15.75" thickBot="1" x14ac:dyDescent="0.3">
      <c r="B14" s="51" t="s">
        <v>387</v>
      </c>
      <c r="C14" s="79">
        <v>1481005.5</v>
      </c>
      <c r="D14" s="79">
        <v>2721414</v>
      </c>
      <c r="E14" s="79">
        <v>2718082</v>
      </c>
      <c r="F14" s="79">
        <v>1458503.5</v>
      </c>
      <c r="G14" s="86">
        <v>0</v>
      </c>
    </row>
    <row r="15" spans="2:7" ht="15.75" thickBot="1" x14ac:dyDescent="0.3">
      <c r="B15" s="52" t="s">
        <v>388</v>
      </c>
      <c r="C15" s="80">
        <f>SUM(C7:C14)</f>
        <v>3321327.5</v>
      </c>
      <c r="D15" s="80">
        <f t="shared" ref="D15:G15" si="0">SUM(D7:D14)</f>
        <v>6133885</v>
      </c>
      <c r="E15" s="80">
        <f t="shared" si="0"/>
        <v>5279951</v>
      </c>
      <c r="F15" s="80">
        <f t="shared" si="0"/>
        <v>3152134</v>
      </c>
      <c r="G15" s="87">
        <f t="shared" si="0"/>
        <v>130930</v>
      </c>
    </row>
    <row r="16" spans="2:7" x14ac:dyDescent="0.25">
      <c r="B16" s="54" t="s">
        <v>389</v>
      </c>
      <c r="C16" s="81">
        <v>538543</v>
      </c>
      <c r="D16" s="81">
        <v>635001</v>
      </c>
      <c r="E16" s="81">
        <v>634223</v>
      </c>
      <c r="F16" s="81">
        <v>492428.5</v>
      </c>
      <c r="G16" s="88">
        <v>30745</v>
      </c>
    </row>
    <row r="17" spans="2:7" x14ac:dyDescent="0.25">
      <c r="B17" s="50" t="s">
        <v>390</v>
      </c>
      <c r="C17" s="78">
        <v>43769.5</v>
      </c>
      <c r="D17" s="78">
        <v>0</v>
      </c>
      <c r="E17" s="78">
        <v>0</v>
      </c>
      <c r="F17" s="78">
        <v>36262.5</v>
      </c>
      <c r="G17" s="85">
        <v>3945</v>
      </c>
    </row>
    <row r="18" spans="2:7" ht="15.75" thickBot="1" x14ac:dyDescent="0.3">
      <c r="B18" s="51" t="s">
        <v>391</v>
      </c>
      <c r="C18" s="79">
        <v>298658.5</v>
      </c>
      <c r="D18" s="79">
        <v>432401</v>
      </c>
      <c r="E18" s="79">
        <v>431871</v>
      </c>
      <c r="F18" s="79">
        <v>297113</v>
      </c>
      <c r="G18" s="86">
        <v>15037</v>
      </c>
    </row>
    <row r="19" spans="2:7" ht="15.75" thickBot="1" x14ac:dyDescent="0.3">
      <c r="B19" s="52" t="s">
        <v>392</v>
      </c>
      <c r="C19" s="80">
        <f>SUM(C16:C18)</f>
        <v>880971</v>
      </c>
      <c r="D19" s="80">
        <f t="shared" ref="D19:G19" si="1">SUM(D16:D18)</f>
        <v>1067402</v>
      </c>
      <c r="E19" s="80">
        <f t="shared" si="1"/>
        <v>1066094</v>
      </c>
      <c r="F19" s="80">
        <f t="shared" si="1"/>
        <v>825804</v>
      </c>
      <c r="G19" s="87">
        <f t="shared" si="1"/>
        <v>49727</v>
      </c>
    </row>
    <row r="20" spans="2:7" ht="15.75" thickBot="1" x14ac:dyDescent="0.3">
      <c r="B20" s="55" t="s">
        <v>393</v>
      </c>
      <c r="C20" s="82">
        <f>+C15+C19</f>
        <v>4202298.5</v>
      </c>
      <c r="D20" s="82">
        <f t="shared" ref="D20:G20" si="2">+D15+D19</f>
        <v>7201287</v>
      </c>
      <c r="E20" s="82">
        <f t="shared" si="2"/>
        <v>6346045</v>
      </c>
      <c r="F20" s="82">
        <f t="shared" si="2"/>
        <v>3977938</v>
      </c>
      <c r="G20" s="89">
        <f t="shared" si="2"/>
        <v>180657</v>
      </c>
    </row>
    <row r="21" spans="2:7" x14ac:dyDescent="0.25">
      <c r="B21" s="54" t="s">
        <v>394</v>
      </c>
      <c r="C21" s="81">
        <v>1631</v>
      </c>
      <c r="D21" s="81">
        <v>90</v>
      </c>
      <c r="E21" s="81">
        <v>125</v>
      </c>
      <c r="F21" s="81">
        <v>2668</v>
      </c>
      <c r="G21" s="88">
        <v>127</v>
      </c>
    </row>
    <row r="22" spans="2:7" x14ac:dyDescent="0.25">
      <c r="B22" s="50" t="s">
        <v>395</v>
      </c>
      <c r="C22" s="78">
        <v>1255</v>
      </c>
      <c r="D22" s="78">
        <v>48</v>
      </c>
      <c r="E22" s="78">
        <v>83</v>
      </c>
      <c r="F22" s="78">
        <v>2934</v>
      </c>
      <c r="G22" s="85">
        <v>59</v>
      </c>
    </row>
    <row r="23" spans="2:7" ht="15.75" thickBot="1" x14ac:dyDescent="0.3">
      <c r="B23" s="57" t="s">
        <v>396</v>
      </c>
      <c r="C23" s="83">
        <v>11</v>
      </c>
      <c r="D23" s="83">
        <v>2</v>
      </c>
      <c r="E23" s="83">
        <v>4</v>
      </c>
      <c r="F23" s="83">
        <v>9</v>
      </c>
      <c r="G23" s="90">
        <v>1</v>
      </c>
    </row>
    <row r="25" spans="2:7" ht="15.75" thickBot="1" x14ac:dyDescent="0.3"/>
    <row r="26" spans="2:7" ht="15.75" thickBot="1" x14ac:dyDescent="0.3">
      <c r="B26" s="181" t="s">
        <v>409</v>
      </c>
      <c r="C26" s="182"/>
      <c r="D26" s="182"/>
      <c r="E26" s="182"/>
      <c r="F26" s="182"/>
      <c r="G26" s="183"/>
    </row>
    <row r="27" spans="2:7" x14ac:dyDescent="0.25">
      <c r="B27" s="64" t="s">
        <v>380</v>
      </c>
      <c r="C27" s="91">
        <f t="shared" ref="C27:F40" si="3">+C7/C$20</f>
        <v>0.12967272553341938</v>
      </c>
      <c r="D27" s="91">
        <f t="shared" si="3"/>
        <v>9.9218236962365203E-2</v>
      </c>
      <c r="E27" s="91">
        <f t="shared" si="3"/>
        <v>0.11245177114249899</v>
      </c>
      <c r="F27" s="91">
        <f t="shared" si="3"/>
        <v>0.12889642825001293</v>
      </c>
      <c r="G27" s="91">
        <f t="shared" ref="G27" si="4">+G7/G$20</f>
        <v>0.13358463829245476</v>
      </c>
    </row>
    <row r="28" spans="2:7" x14ac:dyDescent="0.25">
      <c r="B28" s="66" t="s">
        <v>400</v>
      </c>
      <c r="C28" s="91">
        <f t="shared" si="3"/>
        <v>5.0029882455994025E-2</v>
      </c>
      <c r="D28" s="91">
        <f t="shared" si="3"/>
        <v>5.4415967590237688E-2</v>
      </c>
      <c r="E28" s="91">
        <f t="shared" si="3"/>
        <v>6.1673845678686487E-2</v>
      </c>
      <c r="F28" s="91">
        <f t="shared" si="3"/>
        <v>5.5132709459021233E-2</v>
      </c>
      <c r="G28" s="91">
        <f t="shared" ref="G28" si="5">+G8/G$20</f>
        <v>6.5638198353786453E-2</v>
      </c>
    </row>
    <row r="29" spans="2:7" x14ac:dyDescent="0.25">
      <c r="B29" s="66" t="s">
        <v>382</v>
      </c>
      <c r="C29" s="91">
        <f t="shared" si="3"/>
        <v>2.5082225834266652E-2</v>
      </c>
      <c r="D29" s="91">
        <f t="shared" si="3"/>
        <v>2.5654303182195071E-2</v>
      </c>
      <c r="E29" s="91">
        <f t="shared" si="3"/>
        <v>2.9075904756427035E-2</v>
      </c>
      <c r="F29" s="91">
        <f t="shared" si="3"/>
        <v>2.5411783692958514E-2</v>
      </c>
      <c r="G29" s="91">
        <f t="shared" ref="G29" si="6">+G9/G$20</f>
        <v>1.3456439551193699E-2</v>
      </c>
    </row>
    <row r="30" spans="2:7" x14ac:dyDescent="0.25">
      <c r="B30" s="66" t="s">
        <v>383</v>
      </c>
      <c r="C30" s="91">
        <f t="shared" si="3"/>
        <v>0.10005322087424298</v>
      </c>
      <c r="D30" s="91">
        <f t="shared" si="3"/>
        <v>2.6129773747387099E-2</v>
      </c>
      <c r="E30" s="91">
        <f t="shared" si="3"/>
        <v>2.9614823090602101E-2</v>
      </c>
      <c r="F30" s="91">
        <f t="shared" si="3"/>
        <v>9.1757714675291577E-2</v>
      </c>
      <c r="G30" s="91">
        <f t="shared" ref="G30" si="7">+G10/G$20</f>
        <v>0.2046198043806772</v>
      </c>
    </row>
    <row r="31" spans="2:7" x14ac:dyDescent="0.25">
      <c r="B31" s="66" t="s">
        <v>401</v>
      </c>
      <c r="C31" s="91">
        <f t="shared" si="3"/>
        <v>1.048735590772526E-2</v>
      </c>
      <c r="D31" s="91">
        <f t="shared" si="3"/>
        <v>1.1565293814841709E-2</v>
      </c>
      <c r="E31" s="91">
        <f t="shared" si="3"/>
        <v>1.3107849061896031E-2</v>
      </c>
      <c r="F31" s="91">
        <f t="shared" si="3"/>
        <v>1.0966988424656191E-2</v>
      </c>
      <c r="G31" s="91">
        <f t="shared" ref="G31" si="8">+G11/G$20</f>
        <v>7.9543001378302534E-3</v>
      </c>
    </row>
    <row r="32" spans="2:7" x14ac:dyDescent="0.25">
      <c r="B32" s="66" t="s">
        <v>385</v>
      </c>
      <c r="C32" s="91">
        <f t="shared" si="3"/>
        <v>0.12260683052381928</v>
      </c>
      <c r="D32" s="91">
        <f t="shared" si="3"/>
        <v>0.25688602606728494</v>
      </c>
      <c r="E32" s="91">
        <f t="shared" si="3"/>
        <v>0.15777117874203539</v>
      </c>
      <c r="F32" s="91">
        <f t="shared" si="3"/>
        <v>0.11008995112543232</v>
      </c>
      <c r="G32" s="91">
        <f t="shared" ref="G32" si="9">+G12/G$20</f>
        <v>0.2994901941247779</v>
      </c>
    </row>
    <row r="33" spans="2:7" x14ac:dyDescent="0.25">
      <c r="B33" s="66" t="s">
        <v>402</v>
      </c>
      <c r="C33" s="91">
        <f t="shared" si="3"/>
        <v>0</v>
      </c>
      <c r="D33" s="91">
        <f t="shared" si="3"/>
        <v>0</v>
      </c>
      <c r="E33" s="91">
        <f t="shared" si="3"/>
        <v>0</v>
      </c>
      <c r="F33" s="91">
        <f t="shared" si="3"/>
        <v>3.5003059373977172E-3</v>
      </c>
      <c r="G33" s="91">
        <f t="shared" ref="G33" si="10">+G13/G$20</f>
        <v>0</v>
      </c>
    </row>
    <row r="34" spans="2:7" x14ac:dyDescent="0.25">
      <c r="B34" s="66" t="s">
        <v>387</v>
      </c>
      <c r="C34" s="91">
        <f t="shared" si="3"/>
        <v>0.35242748700502829</v>
      </c>
      <c r="D34" s="91">
        <f t="shared" si="3"/>
        <v>0.37790661585908186</v>
      </c>
      <c r="E34" s="91">
        <f t="shared" si="3"/>
        <v>0.4283111764886634</v>
      </c>
      <c r="F34" s="91">
        <f t="shared" si="3"/>
        <v>0.36664812272086694</v>
      </c>
      <c r="G34" s="91">
        <f t="shared" ref="G34" si="11">+G14/G$20</f>
        <v>0</v>
      </c>
    </row>
    <row r="35" spans="2:7" x14ac:dyDescent="0.25">
      <c r="B35" s="67" t="s">
        <v>388</v>
      </c>
      <c r="C35" s="92">
        <f t="shared" si="3"/>
        <v>0.79035972813449595</v>
      </c>
      <c r="D35" s="92">
        <f t="shared" si="3"/>
        <v>0.85177621722339358</v>
      </c>
      <c r="E35" s="92">
        <f t="shared" si="3"/>
        <v>0.8320065489608095</v>
      </c>
      <c r="F35" s="92">
        <f t="shared" si="3"/>
        <v>0.7924040042856374</v>
      </c>
      <c r="G35" s="92">
        <f t="shared" ref="G35" si="12">+G15/G$20</f>
        <v>0.72474357484072027</v>
      </c>
    </row>
    <row r="36" spans="2:7" x14ac:dyDescent="0.25">
      <c r="B36" s="66" t="s">
        <v>389</v>
      </c>
      <c r="C36" s="91">
        <f t="shared" si="3"/>
        <v>0.12815438979406152</v>
      </c>
      <c r="D36" s="91">
        <f t="shared" si="3"/>
        <v>8.8178821369013616E-2</v>
      </c>
      <c r="E36" s="91">
        <f t="shared" si="3"/>
        <v>9.9939883817401237E-2</v>
      </c>
      <c r="F36" s="91">
        <f t="shared" si="3"/>
        <v>0.12378988812796982</v>
      </c>
      <c r="G36" s="91">
        <f t="shared" ref="G36" si="13">+G16/G$20</f>
        <v>0.17018438255921442</v>
      </c>
    </row>
    <row r="37" spans="2:7" x14ac:dyDescent="0.25">
      <c r="B37" s="66" t="s">
        <v>403</v>
      </c>
      <c r="C37" s="91">
        <f t="shared" si="3"/>
        <v>1.0415609457538536E-2</v>
      </c>
      <c r="D37" s="91">
        <f t="shared" si="3"/>
        <v>0</v>
      </c>
      <c r="E37" s="91">
        <f t="shared" si="3"/>
        <v>0</v>
      </c>
      <c r="F37" s="91">
        <f t="shared" si="3"/>
        <v>9.1159037672281472E-3</v>
      </c>
      <c r="G37" s="91">
        <f t="shared" ref="G37" si="14">+G17/G$20</f>
        <v>2.183696175625633E-2</v>
      </c>
    </row>
    <row r="38" spans="2:7" x14ac:dyDescent="0.25">
      <c r="B38" s="66" t="s">
        <v>404</v>
      </c>
      <c r="C38" s="91">
        <f t="shared" si="3"/>
        <v>7.1070272613904029E-2</v>
      </c>
      <c r="D38" s="91">
        <f t="shared" si="3"/>
        <v>6.0044961407592835E-2</v>
      </c>
      <c r="E38" s="91">
        <f t="shared" si="3"/>
        <v>6.8053567221789318E-2</v>
      </c>
      <c r="F38" s="91">
        <f t="shared" si="3"/>
        <v>7.4690203819164608E-2</v>
      </c>
      <c r="G38" s="91">
        <f t="shared" ref="G38" si="15">+G18/G$20</f>
        <v>8.3235080843808984E-2</v>
      </c>
    </row>
    <row r="39" spans="2:7" x14ac:dyDescent="0.25">
      <c r="B39" s="67" t="s">
        <v>392</v>
      </c>
      <c r="C39" s="92">
        <f t="shared" si="3"/>
        <v>0.20964027186550407</v>
      </c>
      <c r="D39" s="92">
        <f t="shared" si="3"/>
        <v>0.14822378277660647</v>
      </c>
      <c r="E39" s="92">
        <f t="shared" si="3"/>
        <v>0.16799345103919056</v>
      </c>
      <c r="F39" s="92">
        <f t="shared" si="3"/>
        <v>0.20759599571436257</v>
      </c>
      <c r="G39" s="92">
        <f t="shared" ref="G39" si="16">+G19/G$20</f>
        <v>0.27525642515927973</v>
      </c>
    </row>
    <row r="40" spans="2:7" x14ac:dyDescent="0.25">
      <c r="B40" s="69" t="s">
        <v>2</v>
      </c>
      <c r="C40" s="93">
        <f t="shared" si="3"/>
        <v>1</v>
      </c>
      <c r="D40" s="93">
        <f t="shared" si="3"/>
        <v>1</v>
      </c>
      <c r="E40" s="93">
        <f t="shared" si="3"/>
        <v>1</v>
      </c>
      <c r="F40" s="93">
        <f t="shared" si="3"/>
        <v>1</v>
      </c>
      <c r="G40" s="93">
        <f t="shared" ref="G40" si="17">+G20/G$20</f>
        <v>1</v>
      </c>
    </row>
  </sheetData>
  <mergeCells count="3">
    <mergeCell ref="B4:G4"/>
    <mergeCell ref="B3:G3"/>
    <mergeCell ref="B26:G26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N40"/>
  <sheetViews>
    <sheetView workbookViewId="0">
      <selection activeCell="AQ22" sqref="AQ22"/>
    </sheetView>
  </sheetViews>
  <sheetFormatPr baseColWidth="10" defaultRowHeight="15" x14ac:dyDescent="0.25"/>
  <cols>
    <col min="2" max="2" width="27.85546875" bestFit="1" customWidth="1"/>
  </cols>
  <sheetData>
    <row r="2" spans="2:40" ht="15.75" thickBot="1" x14ac:dyDescent="0.3"/>
    <row r="3" spans="2:40" ht="15.75" thickBot="1" x14ac:dyDescent="0.3">
      <c r="B3" s="175" t="s">
        <v>410</v>
      </c>
      <c r="C3" s="176"/>
      <c r="D3" s="176"/>
      <c r="E3" s="176"/>
      <c r="F3" s="176"/>
      <c r="G3" s="176"/>
      <c r="H3" s="176"/>
      <c r="I3" s="176"/>
      <c r="J3" s="176"/>
      <c r="K3" s="176"/>
      <c r="L3" s="176"/>
      <c r="M3" s="176"/>
      <c r="N3" s="176"/>
      <c r="O3" s="176"/>
      <c r="P3" s="176"/>
      <c r="Q3" s="176"/>
      <c r="R3" s="176"/>
      <c r="S3" s="176"/>
      <c r="T3" s="176"/>
      <c r="U3" s="176"/>
      <c r="V3" s="176"/>
      <c r="W3" s="176"/>
      <c r="X3" s="176"/>
      <c r="Y3" s="176"/>
      <c r="Z3" s="176"/>
      <c r="AA3" s="176"/>
      <c r="AB3" s="176"/>
      <c r="AC3" s="176"/>
      <c r="AD3" s="176"/>
      <c r="AE3" s="176"/>
      <c r="AF3" s="176"/>
      <c r="AG3" s="176"/>
      <c r="AH3" s="176"/>
      <c r="AI3" s="176"/>
      <c r="AJ3" s="176"/>
      <c r="AK3" s="176"/>
      <c r="AL3" s="176"/>
      <c r="AM3" s="176"/>
      <c r="AN3" s="177"/>
    </row>
    <row r="4" spans="2:40" ht="15.75" thickBot="1" x14ac:dyDescent="0.3">
      <c r="B4" s="178" t="s">
        <v>397</v>
      </c>
      <c r="C4" s="179"/>
      <c r="D4" s="179"/>
      <c r="E4" s="179"/>
      <c r="F4" s="179"/>
      <c r="G4" s="179"/>
      <c r="H4" s="179"/>
      <c r="I4" s="179"/>
      <c r="J4" s="179"/>
      <c r="K4" s="179"/>
      <c r="L4" s="179"/>
      <c r="M4" s="179"/>
      <c r="N4" s="179"/>
      <c r="O4" s="179"/>
      <c r="P4" s="179"/>
      <c r="Q4" s="179"/>
      <c r="R4" s="179"/>
      <c r="S4" s="179"/>
      <c r="T4" s="179"/>
      <c r="U4" s="179"/>
      <c r="V4" s="179"/>
      <c r="W4" s="179"/>
      <c r="X4" s="179"/>
      <c r="Y4" s="179"/>
      <c r="Z4" s="179"/>
      <c r="AA4" s="179"/>
      <c r="AB4" s="179"/>
      <c r="AC4" s="179"/>
      <c r="AD4" s="179"/>
      <c r="AE4" s="179"/>
      <c r="AF4" s="179"/>
      <c r="AG4" s="179"/>
      <c r="AH4" s="179"/>
      <c r="AI4" s="179"/>
      <c r="AJ4" s="179"/>
      <c r="AK4" s="179"/>
      <c r="AL4" s="179"/>
      <c r="AM4" s="179"/>
      <c r="AN4" s="180"/>
    </row>
    <row r="5" spans="2:40" ht="51.75" thickBot="1" x14ac:dyDescent="0.3">
      <c r="B5" s="71" t="s">
        <v>377</v>
      </c>
      <c r="C5" s="75" t="s">
        <v>68</v>
      </c>
      <c r="D5" s="75" t="s">
        <v>300</v>
      </c>
      <c r="E5" s="75" t="s">
        <v>411</v>
      </c>
      <c r="F5" s="75" t="s">
        <v>269</v>
      </c>
      <c r="G5" s="72" t="s">
        <v>269</v>
      </c>
      <c r="H5" s="72" t="s">
        <v>418</v>
      </c>
      <c r="I5" s="75" t="s">
        <v>287</v>
      </c>
      <c r="J5" s="75" t="s">
        <v>68</v>
      </c>
      <c r="K5" s="75" t="s">
        <v>300</v>
      </c>
      <c r="L5" s="75" t="s">
        <v>232</v>
      </c>
      <c r="M5" s="75" t="s">
        <v>300</v>
      </c>
      <c r="N5" s="75" t="s">
        <v>419</v>
      </c>
      <c r="O5" s="75" t="s">
        <v>265</v>
      </c>
      <c r="P5" s="75" t="s">
        <v>265</v>
      </c>
      <c r="Q5" s="72" t="s">
        <v>420</v>
      </c>
      <c r="R5" s="72" t="s">
        <v>269</v>
      </c>
      <c r="S5" s="72" t="s">
        <v>235</v>
      </c>
      <c r="T5" s="72" t="s">
        <v>421</v>
      </c>
      <c r="U5" s="72" t="s">
        <v>422</v>
      </c>
      <c r="V5" s="72" t="s">
        <v>423</v>
      </c>
      <c r="W5" s="75" t="s">
        <v>424</v>
      </c>
      <c r="X5" s="75" t="s">
        <v>412</v>
      </c>
      <c r="Y5" s="72" t="s">
        <v>425</v>
      </c>
      <c r="Z5" s="72" t="s">
        <v>340</v>
      </c>
      <c r="AA5" s="75" t="s">
        <v>367</v>
      </c>
      <c r="AB5" s="72" t="s">
        <v>413</v>
      </c>
      <c r="AC5" s="75" t="s">
        <v>274</v>
      </c>
      <c r="AD5" s="75" t="s">
        <v>300</v>
      </c>
      <c r="AE5" s="72" t="s">
        <v>426</v>
      </c>
      <c r="AF5" s="72" t="s">
        <v>414</v>
      </c>
      <c r="AG5" s="75" t="s">
        <v>427</v>
      </c>
      <c r="AH5" s="75" t="s">
        <v>274</v>
      </c>
      <c r="AI5" s="72" t="s">
        <v>415</v>
      </c>
      <c r="AJ5" s="72" t="s">
        <v>416</v>
      </c>
      <c r="AK5" s="72" t="s">
        <v>428</v>
      </c>
      <c r="AL5" s="72" t="s">
        <v>417</v>
      </c>
      <c r="AM5" s="72" t="s">
        <v>429</v>
      </c>
      <c r="AN5" s="75" t="s">
        <v>309</v>
      </c>
    </row>
    <row r="6" spans="2:40" ht="15.75" thickBot="1" x14ac:dyDescent="0.3">
      <c r="B6" s="76" t="s">
        <v>379</v>
      </c>
      <c r="C6" s="76" t="s">
        <v>69</v>
      </c>
      <c r="D6" s="76" t="s">
        <v>301</v>
      </c>
      <c r="E6" s="76" t="s">
        <v>208</v>
      </c>
      <c r="F6" s="76" t="s">
        <v>270</v>
      </c>
      <c r="G6" s="76" t="s">
        <v>272</v>
      </c>
      <c r="H6" s="76" t="s">
        <v>240</v>
      </c>
      <c r="I6" s="76" t="s">
        <v>288</v>
      </c>
      <c r="J6" s="76" t="s">
        <v>71</v>
      </c>
      <c r="K6" s="76" t="s">
        <v>250</v>
      </c>
      <c r="L6" s="76" t="s">
        <v>233</v>
      </c>
      <c r="M6" s="76" t="s">
        <v>303</v>
      </c>
      <c r="N6" s="76" t="s">
        <v>72</v>
      </c>
      <c r="O6" s="76" t="s">
        <v>266</v>
      </c>
      <c r="P6" s="76" t="s">
        <v>268</v>
      </c>
      <c r="Q6" s="76" t="s">
        <v>88</v>
      </c>
      <c r="R6" s="76" t="s">
        <v>273</v>
      </c>
      <c r="S6" s="47" t="s">
        <v>236</v>
      </c>
      <c r="T6" s="76" t="s">
        <v>219</v>
      </c>
      <c r="U6" s="76" t="s">
        <v>197</v>
      </c>
      <c r="V6" s="76" t="s">
        <v>137</v>
      </c>
      <c r="W6" s="76" t="s">
        <v>244</v>
      </c>
      <c r="X6" s="76" t="s">
        <v>238</v>
      </c>
      <c r="Y6" s="76" t="s">
        <v>299</v>
      </c>
      <c r="Z6" s="76" t="s">
        <v>342</v>
      </c>
      <c r="AA6" s="76" t="s">
        <v>368</v>
      </c>
      <c r="AB6" s="76" t="s">
        <v>231</v>
      </c>
      <c r="AC6" s="76" t="s">
        <v>275</v>
      </c>
      <c r="AD6" s="76" t="s">
        <v>304</v>
      </c>
      <c r="AE6" s="76" t="s">
        <v>15</v>
      </c>
      <c r="AF6" s="76" t="s">
        <v>257</v>
      </c>
      <c r="AG6" s="76" t="s">
        <v>23</v>
      </c>
      <c r="AH6" s="76" t="s">
        <v>277</v>
      </c>
      <c r="AI6" s="76" t="s">
        <v>259</v>
      </c>
      <c r="AJ6" s="76" t="s">
        <v>224</v>
      </c>
      <c r="AK6" s="76" t="s">
        <v>99</v>
      </c>
      <c r="AL6" s="76" t="s">
        <v>226</v>
      </c>
      <c r="AM6" s="76" t="s">
        <v>211</v>
      </c>
      <c r="AN6" s="76" t="s">
        <v>310</v>
      </c>
    </row>
    <row r="7" spans="2:40" x14ac:dyDescent="0.25">
      <c r="B7" s="48" t="s">
        <v>380</v>
      </c>
      <c r="C7" s="77">
        <v>2080269</v>
      </c>
      <c r="D7" s="77">
        <v>2222058</v>
      </c>
      <c r="E7" s="77">
        <v>907700.5</v>
      </c>
      <c r="F7" s="77">
        <v>561419</v>
      </c>
      <c r="G7" s="77">
        <v>2864279</v>
      </c>
      <c r="H7" s="77">
        <v>623770</v>
      </c>
      <c r="I7" s="84">
        <v>70553</v>
      </c>
      <c r="J7" s="77">
        <v>1099146</v>
      </c>
      <c r="K7" s="84">
        <v>3409538</v>
      </c>
      <c r="L7" s="84">
        <v>3198253</v>
      </c>
      <c r="M7" s="84">
        <v>1610590</v>
      </c>
      <c r="N7" s="84">
        <v>3093560.5</v>
      </c>
      <c r="O7" s="84">
        <v>351676</v>
      </c>
      <c r="P7" s="84">
        <v>492373</v>
      </c>
      <c r="Q7" s="84">
        <v>508642.66666666669</v>
      </c>
      <c r="R7" s="94">
        <v>1544481</v>
      </c>
      <c r="S7" s="95">
        <v>130721</v>
      </c>
      <c r="T7" s="96">
        <v>144241.875</v>
      </c>
      <c r="U7" s="84">
        <v>155773.4</v>
      </c>
      <c r="V7" s="84">
        <v>210703.75</v>
      </c>
      <c r="W7" s="84">
        <v>212559.5</v>
      </c>
      <c r="X7" s="84">
        <v>75700.5</v>
      </c>
      <c r="Y7" s="84">
        <v>373613.8</v>
      </c>
      <c r="Z7" s="84">
        <v>223700</v>
      </c>
      <c r="AA7" s="84">
        <v>2834700</v>
      </c>
      <c r="AB7" s="84">
        <v>262150</v>
      </c>
      <c r="AC7" s="84">
        <v>296992</v>
      </c>
      <c r="AD7" s="94">
        <v>2526889</v>
      </c>
      <c r="AE7" s="94">
        <v>2342744</v>
      </c>
      <c r="AF7" s="95">
        <v>473786.66666666669</v>
      </c>
      <c r="AG7" s="96">
        <v>1205120</v>
      </c>
      <c r="AH7" s="84">
        <v>380700</v>
      </c>
      <c r="AI7" s="95">
        <v>4081941</v>
      </c>
      <c r="AJ7" s="96">
        <v>95443.333333333328</v>
      </c>
      <c r="AK7" s="95">
        <v>272198.5</v>
      </c>
      <c r="AL7" s="95">
        <v>129519.66666666667</v>
      </c>
      <c r="AM7" s="96">
        <v>227959.66666666666</v>
      </c>
      <c r="AN7" s="84">
        <v>490146</v>
      </c>
    </row>
    <row r="8" spans="2:40" x14ac:dyDescent="0.25">
      <c r="B8" s="50" t="s">
        <v>381</v>
      </c>
      <c r="C8" s="78">
        <v>431472</v>
      </c>
      <c r="D8" s="78">
        <v>1245011</v>
      </c>
      <c r="E8" s="78">
        <v>261630</v>
      </c>
      <c r="F8" s="78">
        <v>723366</v>
      </c>
      <c r="G8" s="78">
        <v>1299448</v>
      </c>
      <c r="H8" s="78">
        <v>206196.85714285713</v>
      </c>
      <c r="I8" s="85">
        <v>10453</v>
      </c>
      <c r="J8" s="78">
        <v>25862</v>
      </c>
      <c r="K8" s="85">
        <v>800000</v>
      </c>
      <c r="L8" s="85">
        <v>856710</v>
      </c>
      <c r="M8" s="85">
        <v>889856</v>
      </c>
      <c r="N8" s="85">
        <v>1307502</v>
      </c>
      <c r="O8" s="85">
        <v>0</v>
      </c>
      <c r="P8" s="85">
        <v>411114</v>
      </c>
      <c r="Q8" s="85">
        <v>330659.66666666669</v>
      </c>
      <c r="R8" s="97">
        <v>349170</v>
      </c>
      <c r="S8" s="98">
        <v>48961</v>
      </c>
      <c r="T8" s="99">
        <v>24647</v>
      </c>
      <c r="U8" s="85">
        <v>30490.799999999999</v>
      </c>
      <c r="V8" s="85">
        <v>77936.75</v>
      </c>
      <c r="W8" s="85">
        <v>136219.5</v>
      </c>
      <c r="X8" s="85">
        <v>118786</v>
      </c>
      <c r="Y8" s="85">
        <v>129828</v>
      </c>
      <c r="Z8" s="85">
        <v>80000</v>
      </c>
      <c r="AA8" s="85">
        <v>45603</v>
      </c>
      <c r="AB8" s="85">
        <v>172246.66666666666</v>
      </c>
      <c r="AC8" s="85">
        <v>97643</v>
      </c>
      <c r="AD8" s="97">
        <v>1043191</v>
      </c>
      <c r="AE8" s="97">
        <v>695499</v>
      </c>
      <c r="AF8" s="98">
        <v>151434</v>
      </c>
      <c r="AG8" s="99">
        <v>203179</v>
      </c>
      <c r="AH8" s="85">
        <v>89008</v>
      </c>
      <c r="AI8" s="98">
        <v>861058</v>
      </c>
      <c r="AJ8" s="99">
        <v>95857.333333333328</v>
      </c>
      <c r="AK8" s="85">
        <v>99249.5</v>
      </c>
      <c r="AL8" s="85">
        <v>98667.333333333328</v>
      </c>
      <c r="AM8" s="99">
        <v>78331.5</v>
      </c>
      <c r="AN8" s="85">
        <v>201138</v>
      </c>
    </row>
    <row r="9" spans="2:40" x14ac:dyDescent="0.25">
      <c r="B9" s="50" t="s">
        <v>382</v>
      </c>
      <c r="C9" s="78">
        <v>214562</v>
      </c>
      <c r="D9" s="78">
        <v>200310</v>
      </c>
      <c r="E9" s="78">
        <v>9000</v>
      </c>
      <c r="F9" s="78">
        <v>1858</v>
      </c>
      <c r="G9" s="78">
        <v>5861</v>
      </c>
      <c r="H9" s="78">
        <v>27455</v>
      </c>
      <c r="I9" s="85">
        <v>539</v>
      </c>
      <c r="J9" s="78">
        <v>135008</v>
      </c>
      <c r="K9" s="85">
        <v>659150</v>
      </c>
      <c r="L9" s="85">
        <v>518232</v>
      </c>
      <c r="M9" s="85">
        <v>143169</v>
      </c>
      <c r="N9" s="85">
        <v>244226</v>
      </c>
      <c r="O9" s="85">
        <v>29020</v>
      </c>
      <c r="P9" s="85">
        <v>108611</v>
      </c>
      <c r="Q9" s="85">
        <v>73029</v>
      </c>
      <c r="R9" s="97">
        <v>68094</v>
      </c>
      <c r="S9" s="98">
        <v>56865</v>
      </c>
      <c r="T9" s="99">
        <v>25631.875</v>
      </c>
      <c r="U9" s="85">
        <v>28519.8</v>
      </c>
      <c r="V9" s="85">
        <v>48807</v>
      </c>
      <c r="W9" s="85">
        <v>21885</v>
      </c>
      <c r="X9" s="85">
        <v>14453.5</v>
      </c>
      <c r="Y9" s="85">
        <v>69403.8</v>
      </c>
      <c r="Z9" s="85">
        <v>80000</v>
      </c>
      <c r="AA9" s="85">
        <v>1459056</v>
      </c>
      <c r="AB9" s="85">
        <v>48979.333333333336</v>
      </c>
      <c r="AC9" s="85">
        <v>77678</v>
      </c>
      <c r="AD9" s="97">
        <v>167839</v>
      </c>
      <c r="AE9" s="97">
        <v>707092</v>
      </c>
      <c r="AF9" s="98">
        <v>22465.333333333332</v>
      </c>
      <c r="AG9" s="99">
        <v>100259.5</v>
      </c>
      <c r="AH9" s="85">
        <v>157736</v>
      </c>
      <c r="AI9" s="98">
        <v>118949.5</v>
      </c>
      <c r="AJ9" s="99">
        <v>64795.333333333336</v>
      </c>
      <c r="AK9" s="85">
        <v>62824.625</v>
      </c>
      <c r="AL9" s="85">
        <v>66673.666666666672</v>
      </c>
      <c r="AM9" s="99">
        <v>65408.166666666664</v>
      </c>
      <c r="AN9" s="85">
        <v>26804</v>
      </c>
    </row>
    <row r="10" spans="2:40" x14ac:dyDescent="0.25">
      <c r="B10" s="50" t="s">
        <v>383</v>
      </c>
      <c r="C10" s="78">
        <v>2570282</v>
      </c>
      <c r="D10" s="78">
        <v>6427979</v>
      </c>
      <c r="E10" s="78">
        <v>265000</v>
      </c>
      <c r="F10" s="78">
        <v>244858</v>
      </c>
      <c r="G10" s="78">
        <v>1260385</v>
      </c>
      <c r="H10" s="78">
        <v>348452.85714285716</v>
      </c>
      <c r="I10" s="85">
        <v>11706</v>
      </c>
      <c r="J10" s="78">
        <v>535183</v>
      </c>
      <c r="K10" s="85">
        <v>2505000</v>
      </c>
      <c r="L10" s="85">
        <v>1788799</v>
      </c>
      <c r="M10" s="85">
        <v>2700337</v>
      </c>
      <c r="N10" s="85">
        <v>4580619</v>
      </c>
      <c r="O10" s="85">
        <v>5632</v>
      </c>
      <c r="P10" s="85">
        <v>5732</v>
      </c>
      <c r="Q10" s="85">
        <v>867227</v>
      </c>
      <c r="R10" s="97">
        <v>233185</v>
      </c>
      <c r="S10" s="98">
        <v>500833</v>
      </c>
      <c r="T10" s="99">
        <v>153489.75</v>
      </c>
      <c r="U10" s="85">
        <v>173582.6</v>
      </c>
      <c r="V10" s="85">
        <v>203220.125</v>
      </c>
      <c r="W10" s="85">
        <v>253219</v>
      </c>
      <c r="X10" s="85">
        <v>146833</v>
      </c>
      <c r="Y10" s="85">
        <v>216966.6</v>
      </c>
      <c r="Z10" s="85">
        <v>205000</v>
      </c>
      <c r="AA10" s="85">
        <v>711339</v>
      </c>
      <c r="AB10" s="85">
        <v>695940</v>
      </c>
      <c r="AC10" s="85">
        <v>227824</v>
      </c>
      <c r="AD10" s="97">
        <v>3903785</v>
      </c>
      <c r="AE10" s="97">
        <v>2342871</v>
      </c>
      <c r="AF10" s="98">
        <v>433540.33333333331</v>
      </c>
      <c r="AG10" s="99">
        <v>320064</v>
      </c>
      <c r="AH10" s="85">
        <v>47932</v>
      </c>
      <c r="AI10" s="98">
        <v>6264505.5</v>
      </c>
      <c r="AJ10" s="99">
        <v>112225.33333333333</v>
      </c>
      <c r="AK10" s="85">
        <v>283869</v>
      </c>
      <c r="AL10" s="85">
        <v>144310.33333333334</v>
      </c>
      <c r="AM10" s="99">
        <v>151698.16666666666</v>
      </c>
      <c r="AN10" s="85">
        <v>17655</v>
      </c>
    </row>
    <row r="11" spans="2:40" x14ac:dyDescent="0.25">
      <c r="B11" s="50" t="s">
        <v>384</v>
      </c>
      <c r="C11" s="78">
        <v>0</v>
      </c>
      <c r="D11" s="78">
        <v>129053</v>
      </c>
      <c r="E11" s="78">
        <v>0</v>
      </c>
      <c r="F11" s="78">
        <v>0</v>
      </c>
      <c r="G11" s="78">
        <v>0</v>
      </c>
      <c r="H11" s="78">
        <v>35457.571428571428</v>
      </c>
      <c r="I11" s="85">
        <v>0</v>
      </c>
      <c r="J11" s="78">
        <v>27281</v>
      </c>
      <c r="K11" s="85">
        <v>42465</v>
      </c>
      <c r="L11" s="85">
        <v>42948</v>
      </c>
      <c r="M11" s="85">
        <v>9224</v>
      </c>
      <c r="N11" s="85">
        <v>11210.5</v>
      </c>
      <c r="O11" s="85">
        <v>0</v>
      </c>
      <c r="P11" s="85">
        <v>0</v>
      </c>
      <c r="Q11" s="85">
        <v>0</v>
      </c>
      <c r="R11" s="97">
        <v>0</v>
      </c>
      <c r="S11" s="98">
        <v>0</v>
      </c>
      <c r="T11" s="99">
        <v>5517.625</v>
      </c>
      <c r="U11" s="85">
        <v>380</v>
      </c>
      <c r="V11" s="85">
        <v>4579.375</v>
      </c>
      <c r="W11" s="85">
        <v>0</v>
      </c>
      <c r="X11" s="85">
        <v>0</v>
      </c>
      <c r="Y11" s="85">
        <v>17206.2</v>
      </c>
      <c r="Z11" s="85">
        <v>0</v>
      </c>
      <c r="AA11" s="85">
        <v>245182</v>
      </c>
      <c r="AB11" s="85">
        <v>15600</v>
      </c>
      <c r="AC11" s="85">
        <v>0</v>
      </c>
      <c r="AD11" s="97">
        <v>10813</v>
      </c>
      <c r="AE11" s="97">
        <v>18319.5</v>
      </c>
      <c r="AF11" s="98">
        <v>0</v>
      </c>
      <c r="AG11" s="99">
        <v>4934.5</v>
      </c>
      <c r="AH11" s="85">
        <v>0</v>
      </c>
      <c r="AI11" s="98">
        <v>4893</v>
      </c>
      <c r="AJ11" s="99">
        <v>20669.666666666668</v>
      </c>
      <c r="AK11" s="85">
        <v>11462.125</v>
      </c>
      <c r="AL11" s="85">
        <v>16848.333333333332</v>
      </c>
      <c r="AM11" s="99">
        <v>10904.166666666666</v>
      </c>
      <c r="AN11" s="85">
        <v>0</v>
      </c>
    </row>
    <row r="12" spans="2:40" x14ac:dyDescent="0.25">
      <c r="B12" s="50" t="s">
        <v>385</v>
      </c>
      <c r="C12" s="78">
        <v>319770</v>
      </c>
      <c r="D12" s="78">
        <v>900000</v>
      </c>
      <c r="E12" s="78">
        <v>632742.5</v>
      </c>
      <c r="F12" s="78">
        <v>687081</v>
      </c>
      <c r="G12" s="78">
        <v>466660</v>
      </c>
      <c r="H12" s="78">
        <v>241432.71428571429</v>
      </c>
      <c r="I12" s="85">
        <v>15105</v>
      </c>
      <c r="J12" s="78">
        <v>3029400</v>
      </c>
      <c r="K12" s="85">
        <v>900000</v>
      </c>
      <c r="L12" s="85">
        <v>480716</v>
      </c>
      <c r="M12" s="85">
        <v>720000</v>
      </c>
      <c r="N12" s="85">
        <v>1402895</v>
      </c>
      <c r="O12" s="85">
        <v>1070</v>
      </c>
      <c r="P12" s="85">
        <v>298858</v>
      </c>
      <c r="Q12" s="85">
        <v>548029</v>
      </c>
      <c r="R12" s="97">
        <v>554401</v>
      </c>
      <c r="S12" s="98">
        <v>366083</v>
      </c>
      <c r="T12" s="99">
        <v>144211.5</v>
      </c>
      <c r="U12" s="85">
        <v>174750.4</v>
      </c>
      <c r="V12" s="85">
        <v>206976.625</v>
      </c>
      <c r="W12" s="85">
        <v>210687.5</v>
      </c>
      <c r="X12" s="85">
        <v>135700</v>
      </c>
      <c r="Y12" s="85">
        <v>320702.2</v>
      </c>
      <c r="Z12" s="85">
        <v>195500</v>
      </c>
      <c r="AA12" s="85">
        <v>1263309</v>
      </c>
      <c r="AB12" s="85">
        <v>1439703.6666666667</v>
      </c>
      <c r="AC12" s="85">
        <v>328126</v>
      </c>
      <c r="AD12" s="97">
        <v>640000</v>
      </c>
      <c r="AE12" s="97">
        <v>988829.5</v>
      </c>
      <c r="AF12" s="98">
        <v>234558.33333333334</v>
      </c>
      <c r="AG12" s="99">
        <v>1146686</v>
      </c>
      <c r="AH12" s="85">
        <v>438581</v>
      </c>
      <c r="AI12" s="98">
        <v>1840000</v>
      </c>
      <c r="AJ12" s="99">
        <v>154068.33333333334</v>
      </c>
      <c r="AK12" s="85">
        <v>366999.375</v>
      </c>
      <c r="AL12" s="85">
        <v>175122</v>
      </c>
      <c r="AM12" s="99">
        <v>259897.83333333334</v>
      </c>
      <c r="AN12" s="85">
        <v>162856</v>
      </c>
    </row>
    <row r="13" spans="2:40" x14ac:dyDescent="0.25">
      <c r="B13" s="50" t="s">
        <v>386</v>
      </c>
      <c r="C13" s="78">
        <v>0</v>
      </c>
      <c r="D13" s="78">
        <v>0</v>
      </c>
      <c r="E13" s="78">
        <v>130000</v>
      </c>
      <c r="F13" s="78">
        <v>0</v>
      </c>
      <c r="G13" s="78">
        <v>0</v>
      </c>
      <c r="H13" s="78">
        <v>94345</v>
      </c>
      <c r="I13" s="85">
        <v>0</v>
      </c>
      <c r="J13" s="78">
        <v>1379501</v>
      </c>
      <c r="K13" s="85">
        <v>0</v>
      </c>
      <c r="L13" s="85">
        <v>3323062</v>
      </c>
      <c r="M13" s="85">
        <v>0</v>
      </c>
      <c r="N13" s="85">
        <v>0</v>
      </c>
      <c r="O13" s="85">
        <v>0</v>
      </c>
      <c r="P13" s="85">
        <v>0</v>
      </c>
      <c r="Q13" s="85">
        <v>141936.66666666666</v>
      </c>
      <c r="R13" s="97">
        <v>0</v>
      </c>
      <c r="S13" s="98">
        <v>31788</v>
      </c>
      <c r="T13" s="99">
        <v>7122.75</v>
      </c>
      <c r="U13" s="85">
        <v>6440.6</v>
      </c>
      <c r="V13" s="85">
        <v>21232.5</v>
      </c>
      <c r="W13" s="85">
        <v>117000</v>
      </c>
      <c r="X13" s="85">
        <v>0</v>
      </c>
      <c r="Y13" s="85">
        <v>372873</v>
      </c>
      <c r="Z13" s="85">
        <v>130000</v>
      </c>
      <c r="AA13" s="85"/>
      <c r="AB13" s="85">
        <v>0</v>
      </c>
      <c r="AC13" s="85">
        <v>19412</v>
      </c>
      <c r="AD13" s="97">
        <v>0</v>
      </c>
      <c r="AE13" s="97">
        <v>0</v>
      </c>
      <c r="AF13" s="100">
        <v>126645.66666666667</v>
      </c>
      <c r="AG13" s="99">
        <v>34730.5</v>
      </c>
      <c r="AH13" s="85">
        <v>17695</v>
      </c>
      <c r="AI13" s="100">
        <v>0</v>
      </c>
      <c r="AJ13" s="99">
        <v>0</v>
      </c>
      <c r="AK13" s="85">
        <v>46621.625</v>
      </c>
      <c r="AL13" s="85">
        <v>4746.666666666667</v>
      </c>
      <c r="AM13" s="99">
        <v>45104.333333333336</v>
      </c>
      <c r="AN13" s="85">
        <v>195595</v>
      </c>
    </row>
    <row r="14" spans="2:40" ht="15.75" thickBot="1" x14ac:dyDescent="0.3">
      <c r="B14" s="51" t="s">
        <v>387</v>
      </c>
      <c r="C14" s="79">
        <v>0</v>
      </c>
      <c r="D14" s="79">
        <v>8572915</v>
      </c>
      <c r="E14" s="79">
        <v>0</v>
      </c>
      <c r="F14" s="79">
        <v>1767091</v>
      </c>
      <c r="G14" s="79">
        <v>67315</v>
      </c>
      <c r="H14" s="79">
        <v>71786.428571428565</v>
      </c>
      <c r="I14" s="86">
        <v>46937</v>
      </c>
      <c r="J14" s="79">
        <v>1952357</v>
      </c>
      <c r="K14" s="86">
        <v>2139123</v>
      </c>
      <c r="L14" s="86">
        <v>1675214</v>
      </c>
      <c r="M14" s="86">
        <v>2379671</v>
      </c>
      <c r="N14" s="86">
        <v>2800482</v>
      </c>
      <c r="O14" s="86">
        <v>0</v>
      </c>
      <c r="P14" s="86">
        <v>4212901</v>
      </c>
      <c r="Q14" s="86">
        <v>0</v>
      </c>
      <c r="R14" s="101">
        <v>1019845</v>
      </c>
      <c r="S14" s="102">
        <v>0</v>
      </c>
      <c r="T14" s="103">
        <v>2704.625</v>
      </c>
      <c r="U14" s="86">
        <v>14514.6</v>
      </c>
      <c r="V14" s="86">
        <v>17875</v>
      </c>
      <c r="W14" s="86">
        <v>0</v>
      </c>
      <c r="X14" s="86">
        <v>25000</v>
      </c>
      <c r="Y14" s="86">
        <v>0</v>
      </c>
      <c r="Z14" s="86">
        <v>0</v>
      </c>
      <c r="AA14" s="86">
        <v>917341</v>
      </c>
      <c r="AB14" s="86">
        <v>82279</v>
      </c>
      <c r="AC14" s="86">
        <v>92260</v>
      </c>
      <c r="AD14" s="101">
        <v>5920967</v>
      </c>
      <c r="AE14" s="101">
        <v>4477837</v>
      </c>
      <c r="AF14" s="104">
        <v>150484.66666666666</v>
      </c>
      <c r="AG14" s="103">
        <v>313646</v>
      </c>
      <c r="AH14" s="86">
        <v>83475</v>
      </c>
      <c r="AI14" s="104">
        <v>7346896.5</v>
      </c>
      <c r="AJ14" s="103">
        <v>38442</v>
      </c>
      <c r="AK14" s="86">
        <v>23375</v>
      </c>
      <c r="AL14" s="86">
        <v>58332</v>
      </c>
      <c r="AM14" s="103">
        <v>11417.666666666666</v>
      </c>
      <c r="AN14" s="86">
        <v>0</v>
      </c>
    </row>
    <row r="15" spans="2:40" ht="15.75" thickBot="1" x14ac:dyDescent="0.3">
      <c r="B15" s="52" t="s">
        <v>388</v>
      </c>
      <c r="C15" s="80">
        <f>SUM(C7:C14)</f>
        <v>5616355</v>
      </c>
      <c r="D15" s="80">
        <f t="shared" ref="D15:AN15" si="0">SUM(D7:D14)</f>
        <v>19697326</v>
      </c>
      <c r="E15" s="80">
        <f t="shared" si="0"/>
        <v>2206073</v>
      </c>
      <c r="F15" s="80">
        <f t="shared" si="0"/>
        <v>3985673</v>
      </c>
      <c r="G15" s="80">
        <f t="shared" si="0"/>
        <v>5963948</v>
      </c>
      <c r="H15" s="80">
        <f t="shared" si="0"/>
        <v>1648896.4285714286</v>
      </c>
      <c r="I15" s="80">
        <f t="shared" si="0"/>
        <v>155293</v>
      </c>
      <c r="J15" s="80">
        <f t="shared" si="0"/>
        <v>8183738</v>
      </c>
      <c r="K15" s="80">
        <f t="shared" si="0"/>
        <v>10455276</v>
      </c>
      <c r="L15" s="80">
        <f t="shared" si="0"/>
        <v>11883934</v>
      </c>
      <c r="M15" s="80">
        <f t="shared" si="0"/>
        <v>8452847</v>
      </c>
      <c r="N15" s="80">
        <f t="shared" si="0"/>
        <v>13440495</v>
      </c>
      <c r="O15" s="80">
        <f t="shared" si="0"/>
        <v>387398</v>
      </c>
      <c r="P15" s="80">
        <f t="shared" si="0"/>
        <v>5529589</v>
      </c>
      <c r="Q15" s="80">
        <f t="shared" si="0"/>
        <v>2469524</v>
      </c>
      <c r="R15" s="80">
        <f t="shared" si="0"/>
        <v>3769176</v>
      </c>
      <c r="S15" s="80">
        <f t="shared" si="0"/>
        <v>1135251</v>
      </c>
      <c r="T15" s="80">
        <f t="shared" si="0"/>
        <v>507567</v>
      </c>
      <c r="U15" s="80">
        <f t="shared" si="0"/>
        <v>584452.19999999995</v>
      </c>
      <c r="V15" s="80">
        <f t="shared" si="0"/>
        <v>791331.125</v>
      </c>
      <c r="W15" s="80">
        <f t="shared" si="0"/>
        <v>951570.5</v>
      </c>
      <c r="X15" s="80">
        <f t="shared" si="0"/>
        <v>516473</v>
      </c>
      <c r="Y15" s="80">
        <f t="shared" si="0"/>
        <v>1500593.5999999999</v>
      </c>
      <c r="Z15" s="80">
        <f t="shared" si="0"/>
        <v>914200</v>
      </c>
      <c r="AA15" s="80">
        <f t="shared" si="0"/>
        <v>7476530</v>
      </c>
      <c r="AB15" s="80">
        <f t="shared" si="0"/>
        <v>2716898.666666667</v>
      </c>
      <c r="AC15" s="80">
        <f t="shared" si="0"/>
        <v>1139935</v>
      </c>
      <c r="AD15" s="80">
        <f t="shared" si="0"/>
        <v>14213484</v>
      </c>
      <c r="AE15" s="80">
        <f t="shared" si="0"/>
        <v>11573192</v>
      </c>
      <c r="AF15" s="80">
        <f t="shared" si="0"/>
        <v>1592915.0000000002</v>
      </c>
      <c r="AG15" s="80">
        <f t="shared" si="0"/>
        <v>3328619.5</v>
      </c>
      <c r="AH15" s="80">
        <f t="shared" si="0"/>
        <v>1215127</v>
      </c>
      <c r="AI15" s="80">
        <f t="shared" si="0"/>
        <v>20518243.5</v>
      </c>
      <c r="AJ15" s="80">
        <f t="shared" si="0"/>
        <v>581501.33333333337</v>
      </c>
      <c r="AK15" s="80">
        <f t="shared" si="0"/>
        <v>1166599.75</v>
      </c>
      <c r="AL15" s="80">
        <f t="shared" si="0"/>
        <v>694219.99999999988</v>
      </c>
      <c r="AM15" s="80">
        <f t="shared" si="0"/>
        <v>850721.5</v>
      </c>
      <c r="AN15" s="87">
        <f t="shared" si="0"/>
        <v>1094194</v>
      </c>
    </row>
    <row r="16" spans="2:40" x14ac:dyDescent="0.25">
      <c r="B16" s="54" t="s">
        <v>389</v>
      </c>
      <c r="C16" s="81">
        <v>1653916</v>
      </c>
      <c r="D16" s="81">
        <v>2387025</v>
      </c>
      <c r="E16" s="81">
        <v>221552</v>
      </c>
      <c r="F16" s="81">
        <v>281379</v>
      </c>
      <c r="G16" s="81">
        <v>501936</v>
      </c>
      <c r="H16" s="81">
        <v>473093</v>
      </c>
      <c r="I16" s="88">
        <v>304964</v>
      </c>
      <c r="J16" s="81">
        <v>1070816</v>
      </c>
      <c r="K16" s="88">
        <v>1900000</v>
      </c>
      <c r="L16" s="88">
        <v>2105152</v>
      </c>
      <c r="M16" s="88">
        <v>1706096</v>
      </c>
      <c r="N16" s="88">
        <v>1531892</v>
      </c>
      <c r="O16" s="88">
        <v>539013</v>
      </c>
      <c r="P16" s="88">
        <v>121932</v>
      </c>
      <c r="Q16" s="88">
        <v>209271</v>
      </c>
      <c r="R16" s="88">
        <v>270655</v>
      </c>
      <c r="S16" s="88">
        <v>259491</v>
      </c>
      <c r="T16" s="88">
        <v>223687.125</v>
      </c>
      <c r="U16" s="88">
        <v>128882</v>
      </c>
      <c r="V16" s="88">
        <v>384311.625</v>
      </c>
      <c r="W16" s="88">
        <v>78095</v>
      </c>
      <c r="X16" s="88">
        <v>92000</v>
      </c>
      <c r="Y16" s="88">
        <v>351509.6</v>
      </c>
      <c r="Z16" s="88">
        <v>41116</v>
      </c>
      <c r="AA16" s="88">
        <v>2358008</v>
      </c>
      <c r="AB16" s="88">
        <v>115252</v>
      </c>
      <c r="AC16" s="88">
        <v>1135886</v>
      </c>
      <c r="AD16" s="88">
        <v>2254479</v>
      </c>
      <c r="AE16" s="88">
        <v>2259891.5</v>
      </c>
      <c r="AF16" s="88">
        <v>104349.66666666667</v>
      </c>
      <c r="AG16" s="88">
        <v>2929500.5</v>
      </c>
      <c r="AH16" s="88">
        <v>1043856</v>
      </c>
      <c r="AI16" s="88">
        <v>1334564</v>
      </c>
      <c r="AJ16" s="88">
        <v>40436.666666666664</v>
      </c>
      <c r="AK16" s="88">
        <v>171333.25</v>
      </c>
      <c r="AL16" s="88">
        <v>116089</v>
      </c>
      <c r="AM16" s="88">
        <v>111800.33333333333</v>
      </c>
      <c r="AN16" s="88">
        <v>1649835</v>
      </c>
    </row>
    <row r="17" spans="2:40" x14ac:dyDescent="0.25">
      <c r="B17" s="50" t="s">
        <v>390</v>
      </c>
      <c r="C17" s="78">
        <v>122656</v>
      </c>
      <c r="D17" s="78">
        <v>0</v>
      </c>
      <c r="E17" s="78">
        <v>0</v>
      </c>
      <c r="F17" s="78">
        <v>100853</v>
      </c>
      <c r="G17" s="78">
        <v>1785366</v>
      </c>
      <c r="H17" s="78">
        <v>316234.14285714284</v>
      </c>
      <c r="I17" s="85">
        <v>0</v>
      </c>
      <c r="J17" s="78">
        <v>79413</v>
      </c>
      <c r="K17" s="85">
        <v>0</v>
      </c>
      <c r="L17" s="85">
        <v>0</v>
      </c>
      <c r="M17" s="85">
        <v>0</v>
      </c>
      <c r="N17" s="85">
        <v>41300</v>
      </c>
      <c r="O17" s="85">
        <v>28979</v>
      </c>
      <c r="P17" s="85">
        <v>6555</v>
      </c>
      <c r="Q17" s="85">
        <v>7947</v>
      </c>
      <c r="R17" s="85">
        <v>962708</v>
      </c>
      <c r="S17" s="85">
        <v>78289</v>
      </c>
      <c r="T17" s="85">
        <v>16793.625</v>
      </c>
      <c r="U17" s="85">
        <v>28744.400000000001</v>
      </c>
      <c r="V17" s="85">
        <v>30938.75</v>
      </c>
      <c r="W17" s="85">
        <v>375</v>
      </c>
      <c r="X17" s="85">
        <v>21869.5</v>
      </c>
      <c r="Y17" s="85">
        <v>57938.6</v>
      </c>
      <c r="Z17" s="85">
        <v>0</v>
      </c>
      <c r="AA17" s="85">
        <v>504866</v>
      </c>
      <c r="AB17" s="85">
        <v>41274</v>
      </c>
      <c r="AC17" s="85">
        <v>0</v>
      </c>
      <c r="AD17" s="85">
        <v>0</v>
      </c>
      <c r="AE17" s="85">
        <v>345609</v>
      </c>
      <c r="AF17" s="85">
        <v>284107.33333333331</v>
      </c>
      <c r="AG17" s="85">
        <v>56596.5</v>
      </c>
      <c r="AH17" s="85">
        <v>0</v>
      </c>
      <c r="AI17" s="85">
        <v>0</v>
      </c>
      <c r="AJ17" s="85">
        <v>19910</v>
      </c>
      <c r="AK17" s="85">
        <v>25779.375</v>
      </c>
      <c r="AL17" s="85">
        <v>15731.666666666666</v>
      </c>
      <c r="AM17" s="85">
        <v>7181.166666666667</v>
      </c>
      <c r="AN17" s="85">
        <v>383607</v>
      </c>
    </row>
    <row r="18" spans="2:40" ht="15.75" thickBot="1" x14ac:dyDescent="0.3">
      <c r="B18" s="51" t="s">
        <v>391</v>
      </c>
      <c r="C18" s="79">
        <v>1019593</v>
      </c>
      <c r="D18" s="79">
        <v>562041</v>
      </c>
      <c r="E18" s="79">
        <v>0</v>
      </c>
      <c r="F18" s="79">
        <v>98540</v>
      </c>
      <c r="G18" s="79">
        <v>175779</v>
      </c>
      <c r="H18" s="79">
        <v>85300.142857142855</v>
      </c>
      <c r="I18" s="86">
        <v>129980</v>
      </c>
      <c r="J18" s="79">
        <v>660128</v>
      </c>
      <c r="K18" s="86">
        <v>1849485</v>
      </c>
      <c r="L18" s="86">
        <v>0</v>
      </c>
      <c r="M18" s="86">
        <v>401712</v>
      </c>
      <c r="N18" s="86">
        <v>831564.5</v>
      </c>
      <c r="O18" s="86">
        <v>28979</v>
      </c>
      <c r="P18" s="86">
        <v>6555</v>
      </c>
      <c r="Q18" s="86">
        <v>14314.333333333334</v>
      </c>
      <c r="R18" s="86">
        <v>94784</v>
      </c>
      <c r="S18" s="86">
        <v>16833</v>
      </c>
      <c r="T18" s="86">
        <v>11420</v>
      </c>
      <c r="U18" s="86">
        <v>8497</v>
      </c>
      <c r="V18" s="86">
        <v>18176.125</v>
      </c>
      <c r="W18" s="86">
        <v>3084</v>
      </c>
      <c r="X18" s="86">
        <v>8416.5</v>
      </c>
      <c r="Y18" s="86">
        <v>50473.2</v>
      </c>
      <c r="Z18" s="86">
        <v>31375</v>
      </c>
      <c r="AA18" s="86">
        <v>710875</v>
      </c>
      <c r="AB18" s="86">
        <v>10086</v>
      </c>
      <c r="AC18" s="86">
        <v>335319</v>
      </c>
      <c r="AD18" s="86">
        <v>470933</v>
      </c>
      <c r="AE18" s="86">
        <v>638669</v>
      </c>
      <c r="AF18" s="86">
        <v>28766.666666666668</v>
      </c>
      <c r="AG18" s="86">
        <v>872854</v>
      </c>
      <c r="AH18" s="86">
        <v>305665</v>
      </c>
      <c r="AI18" s="86">
        <v>213103.5</v>
      </c>
      <c r="AJ18" s="86">
        <v>8155.333333333333</v>
      </c>
      <c r="AK18" s="86">
        <v>37464.5</v>
      </c>
      <c r="AL18" s="86">
        <v>16286.333333333334</v>
      </c>
      <c r="AM18" s="86">
        <v>18996.5</v>
      </c>
      <c r="AN18" s="86">
        <v>102533</v>
      </c>
    </row>
    <row r="19" spans="2:40" ht="15.75" thickBot="1" x14ac:dyDescent="0.3">
      <c r="B19" s="52" t="s">
        <v>392</v>
      </c>
      <c r="C19" s="80">
        <f>SUM(C16:C18)</f>
        <v>2796165</v>
      </c>
      <c r="D19" s="80">
        <f t="shared" ref="D19:AN19" si="1">SUM(D16:D18)</f>
        <v>2949066</v>
      </c>
      <c r="E19" s="80">
        <f t="shared" si="1"/>
        <v>221552</v>
      </c>
      <c r="F19" s="80">
        <f t="shared" si="1"/>
        <v>480772</v>
      </c>
      <c r="G19" s="80">
        <f t="shared" si="1"/>
        <v>2463081</v>
      </c>
      <c r="H19" s="80">
        <f t="shared" si="1"/>
        <v>874627.28571428568</v>
      </c>
      <c r="I19" s="80">
        <f t="shared" si="1"/>
        <v>434944</v>
      </c>
      <c r="J19" s="80">
        <f t="shared" si="1"/>
        <v>1810357</v>
      </c>
      <c r="K19" s="80">
        <f t="shared" si="1"/>
        <v>3749485</v>
      </c>
      <c r="L19" s="80">
        <f t="shared" si="1"/>
        <v>2105152</v>
      </c>
      <c r="M19" s="80">
        <f t="shared" si="1"/>
        <v>2107808</v>
      </c>
      <c r="N19" s="80">
        <f t="shared" si="1"/>
        <v>2404756.5</v>
      </c>
      <c r="O19" s="80">
        <f t="shared" si="1"/>
        <v>596971</v>
      </c>
      <c r="P19" s="80">
        <f t="shared" si="1"/>
        <v>135042</v>
      </c>
      <c r="Q19" s="80">
        <f t="shared" si="1"/>
        <v>231532.33333333334</v>
      </c>
      <c r="R19" s="80">
        <f t="shared" si="1"/>
        <v>1328147</v>
      </c>
      <c r="S19" s="80">
        <f t="shared" si="1"/>
        <v>354613</v>
      </c>
      <c r="T19" s="80">
        <f t="shared" si="1"/>
        <v>251900.75</v>
      </c>
      <c r="U19" s="80">
        <f t="shared" si="1"/>
        <v>166123.4</v>
      </c>
      <c r="V19" s="80">
        <f t="shared" si="1"/>
        <v>433426.5</v>
      </c>
      <c r="W19" s="80">
        <f t="shared" si="1"/>
        <v>81554</v>
      </c>
      <c r="X19" s="80">
        <f t="shared" si="1"/>
        <v>122286</v>
      </c>
      <c r="Y19" s="80">
        <f t="shared" si="1"/>
        <v>459921.39999999997</v>
      </c>
      <c r="Z19" s="80">
        <f t="shared" si="1"/>
        <v>72491</v>
      </c>
      <c r="AA19" s="80">
        <f t="shared" si="1"/>
        <v>3573749</v>
      </c>
      <c r="AB19" s="80">
        <f t="shared" si="1"/>
        <v>166612</v>
      </c>
      <c r="AC19" s="80">
        <f t="shared" si="1"/>
        <v>1471205</v>
      </c>
      <c r="AD19" s="80">
        <f t="shared" si="1"/>
        <v>2725412</v>
      </c>
      <c r="AE19" s="80">
        <f t="shared" si="1"/>
        <v>3244169.5</v>
      </c>
      <c r="AF19" s="80">
        <f t="shared" si="1"/>
        <v>417223.66666666669</v>
      </c>
      <c r="AG19" s="80">
        <f t="shared" si="1"/>
        <v>3858951</v>
      </c>
      <c r="AH19" s="80">
        <f t="shared" si="1"/>
        <v>1349521</v>
      </c>
      <c r="AI19" s="80">
        <f t="shared" si="1"/>
        <v>1547667.5</v>
      </c>
      <c r="AJ19" s="80">
        <f t="shared" si="1"/>
        <v>68502</v>
      </c>
      <c r="AK19" s="80">
        <f t="shared" si="1"/>
        <v>234577.125</v>
      </c>
      <c r="AL19" s="80">
        <f t="shared" si="1"/>
        <v>148107</v>
      </c>
      <c r="AM19" s="80">
        <f t="shared" si="1"/>
        <v>137978</v>
      </c>
      <c r="AN19" s="87">
        <f t="shared" si="1"/>
        <v>2135975</v>
      </c>
    </row>
    <row r="20" spans="2:40" ht="15.75" thickBot="1" x14ac:dyDescent="0.3">
      <c r="B20" s="55" t="s">
        <v>393</v>
      </c>
      <c r="C20" s="82">
        <f>+C15+C19</f>
        <v>8412520</v>
      </c>
      <c r="D20" s="82">
        <f t="shared" ref="D20:AN20" si="2">+D15+D19</f>
        <v>22646392</v>
      </c>
      <c r="E20" s="82">
        <f t="shared" si="2"/>
        <v>2427625</v>
      </c>
      <c r="F20" s="82">
        <f t="shared" si="2"/>
        <v>4466445</v>
      </c>
      <c r="G20" s="82">
        <f t="shared" si="2"/>
        <v>8427029</v>
      </c>
      <c r="H20" s="82">
        <f t="shared" si="2"/>
        <v>2523523.7142857146</v>
      </c>
      <c r="I20" s="82">
        <f t="shared" si="2"/>
        <v>590237</v>
      </c>
      <c r="J20" s="82">
        <f t="shared" si="2"/>
        <v>9994095</v>
      </c>
      <c r="K20" s="82">
        <f t="shared" si="2"/>
        <v>14204761</v>
      </c>
      <c r="L20" s="82">
        <f t="shared" si="2"/>
        <v>13989086</v>
      </c>
      <c r="M20" s="82">
        <f t="shared" si="2"/>
        <v>10560655</v>
      </c>
      <c r="N20" s="82">
        <f t="shared" si="2"/>
        <v>15845251.5</v>
      </c>
      <c r="O20" s="82">
        <f t="shared" si="2"/>
        <v>984369</v>
      </c>
      <c r="P20" s="82">
        <f t="shared" si="2"/>
        <v>5664631</v>
      </c>
      <c r="Q20" s="82">
        <f t="shared" si="2"/>
        <v>2701056.3333333335</v>
      </c>
      <c r="R20" s="82">
        <f t="shared" si="2"/>
        <v>5097323</v>
      </c>
      <c r="S20" s="82">
        <f t="shared" si="2"/>
        <v>1489864</v>
      </c>
      <c r="T20" s="82">
        <f t="shared" si="2"/>
        <v>759467.75</v>
      </c>
      <c r="U20" s="82">
        <f t="shared" si="2"/>
        <v>750575.6</v>
      </c>
      <c r="V20" s="82">
        <f t="shared" si="2"/>
        <v>1224757.625</v>
      </c>
      <c r="W20" s="82">
        <f t="shared" si="2"/>
        <v>1033124.5</v>
      </c>
      <c r="X20" s="82">
        <f t="shared" si="2"/>
        <v>638759</v>
      </c>
      <c r="Y20" s="82">
        <f t="shared" si="2"/>
        <v>1960514.9999999998</v>
      </c>
      <c r="Z20" s="82">
        <f t="shared" si="2"/>
        <v>986691</v>
      </c>
      <c r="AA20" s="82">
        <f t="shared" si="2"/>
        <v>11050279</v>
      </c>
      <c r="AB20" s="82">
        <f t="shared" si="2"/>
        <v>2883510.666666667</v>
      </c>
      <c r="AC20" s="82">
        <f t="shared" si="2"/>
        <v>2611140</v>
      </c>
      <c r="AD20" s="82">
        <f t="shared" si="2"/>
        <v>16938896</v>
      </c>
      <c r="AE20" s="82">
        <f t="shared" si="2"/>
        <v>14817361.5</v>
      </c>
      <c r="AF20" s="82">
        <f t="shared" si="2"/>
        <v>2010138.666666667</v>
      </c>
      <c r="AG20" s="82">
        <f t="shared" si="2"/>
        <v>7187570.5</v>
      </c>
      <c r="AH20" s="82">
        <f t="shared" si="2"/>
        <v>2564648</v>
      </c>
      <c r="AI20" s="82">
        <f t="shared" si="2"/>
        <v>22065911</v>
      </c>
      <c r="AJ20" s="82">
        <f t="shared" si="2"/>
        <v>650003.33333333337</v>
      </c>
      <c r="AK20" s="82">
        <f t="shared" si="2"/>
        <v>1401176.875</v>
      </c>
      <c r="AL20" s="82">
        <f t="shared" si="2"/>
        <v>842326.99999999988</v>
      </c>
      <c r="AM20" s="82">
        <f t="shared" si="2"/>
        <v>988699.5</v>
      </c>
      <c r="AN20" s="89">
        <f t="shared" si="2"/>
        <v>3230169</v>
      </c>
    </row>
    <row r="21" spans="2:40" x14ac:dyDescent="0.25">
      <c r="B21" s="54" t="s">
        <v>394</v>
      </c>
      <c r="C21" s="81">
        <v>85</v>
      </c>
      <c r="D21" s="81">
        <v>210</v>
      </c>
      <c r="E21" s="81">
        <v>71</v>
      </c>
      <c r="F21" s="81">
        <v>159</v>
      </c>
      <c r="G21" s="81">
        <v>89</v>
      </c>
      <c r="H21" s="81">
        <v>2223</v>
      </c>
      <c r="I21" s="88">
        <v>36</v>
      </c>
      <c r="J21" s="81">
        <v>1724</v>
      </c>
      <c r="K21" s="88">
        <v>16</v>
      </c>
      <c r="L21" s="88">
        <v>364</v>
      </c>
      <c r="M21" s="88">
        <v>180</v>
      </c>
      <c r="N21" s="88">
        <v>510</v>
      </c>
      <c r="O21" s="88">
        <v>56</v>
      </c>
      <c r="P21" s="88">
        <v>63</v>
      </c>
      <c r="Q21" s="88">
        <v>427</v>
      </c>
      <c r="R21" s="88">
        <v>165</v>
      </c>
      <c r="S21" s="88">
        <v>154</v>
      </c>
      <c r="T21" s="88">
        <v>1936</v>
      </c>
      <c r="U21" s="88">
        <v>1488</v>
      </c>
      <c r="V21" s="88">
        <v>1559</v>
      </c>
      <c r="W21" s="88">
        <v>345</v>
      </c>
      <c r="X21" s="88">
        <v>459</v>
      </c>
      <c r="Y21" s="88">
        <v>906</v>
      </c>
      <c r="Z21" s="88">
        <v>108</v>
      </c>
      <c r="AA21" s="88">
        <v>70</v>
      </c>
      <c r="AB21" s="88">
        <v>810</v>
      </c>
      <c r="AC21" s="88">
        <v>294</v>
      </c>
      <c r="AD21" s="88">
        <v>1149</v>
      </c>
      <c r="AE21" s="88">
        <v>125</v>
      </c>
      <c r="AF21" s="88">
        <v>640</v>
      </c>
      <c r="AG21" s="88">
        <v>1658</v>
      </c>
      <c r="AH21" s="88">
        <v>268</v>
      </c>
      <c r="AI21" s="88">
        <v>1733</v>
      </c>
      <c r="AJ21" s="88">
        <v>516</v>
      </c>
      <c r="AK21" s="88">
        <v>926</v>
      </c>
      <c r="AL21" s="88">
        <v>929</v>
      </c>
      <c r="AM21" s="88">
        <v>582</v>
      </c>
      <c r="AN21" s="88">
        <v>65</v>
      </c>
    </row>
    <row r="22" spans="2:40" x14ac:dyDescent="0.25">
      <c r="B22" s="50" t="s">
        <v>395</v>
      </c>
      <c r="C22" s="78">
        <v>137</v>
      </c>
      <c r="D22" s="78">
        <v>243</v>
      </c>
      <c r="E22" s="78">
        <v>17</v>
      </c>
      <c r="F22" s="78">
        <v>588</v>
      </c>
      <c r="G22" s="78">
        <v>372</v>
      </c>
      <c r="H22" s="78">
        <v>2852</v>
      </c>
      <c r="I22" s="85">
        <v>0</v>
      </c>
      <c r="J22" s="78">
        <v>1652</v>
      </c>
      <c r="K22" s="85">
        <v>24</v>
      </c>
      <c r="L22" s="85">
        <v>345</v>
      </c>
      <c r="M22" s="85">
        <v>176</v>
      </c>
      <c r="N22" s="85">
        <v>1568</v>
      </c>
      <c r="O22" s="85">
        <v>38</v>
      </c>
      <c r="P22" s="85">
        <v>66</v>
      </c>
      <c r="Q22" s="85">
        <v>260</v>
      </c>
      <c r="R22" s="85">
        <v>766</v>
      </c>
      <c r="S22" s="85">
        <v>177</v>
      </c>
      <c r="T22" s="85">
        <v>1733</v>
      </c>
      <c r="U22" s="85">
        <v>1479</v>
      </c>
      <c r="V22" s="85">
        <v>4658</v>
      </c>
      <c r="W22" s="85">
        <v>199</v>
      </c>
      <c r="X22" s="85">
        <v>359</v>
      </c>
      <c r="Y22" s="85">
        <v>1354</v>
      </c>
      <c r="Z22" s="85">
        <v>160</v>
      </c>
      <c r="AA22" s="85">
        <v>64</v>
      </c>
      <c r="AB22" s="85">
        <v>296</v>
      </c>
      <c r="AC22" s="85">
        <v>266</v>
      </c>
      <c r="AD22" s="85">
        <v>2284</v>
      </c>
      <c r="AE22" s="85">
        <v>106</v>
      </c>
      <c r="AF22" s="85">
        <v>934</v>
      </c>
      <c r="AG22" s="85">
        <v>1554</v>
      </c>
      <c r="AH22" s="85">
        <v>168</v>
      </c>
      <c r="AI22" s="85">
        <v>6177</v>
      </c>
      <c r="AJ22" s="85">
        <v>290</v>
      </c>
      <c r="AK22" s="85">
        <v>1253</v>
      </c>
      <c r="AL22" s="85">
        <v>431</v>
      </c>
      <c r="AM22" s="85">
        <v>278</v>
      </c>
      <c r="AN22" s="85">
        <v>110</v>
      </c>
    </row>
    <row r="23" spans="2:40" ht="18.75" customHeight="1" thickBot="1" x14ac:dyDescent="0.3">
      <c r="B23" s="57" t="s">
        <v>396</v>
      </c>
      <c r="C23" s="83">
        <v>1</v>
      </c>
      <c r="D23" s="83">
        <v>3</v>
      </c>
      <c r="E23" s="83">
        <v>2</v>
      </c>
      <c r="F23" s="83">
        <v>1</v>
      </c>
      <c r="G23" s="83">
        <v>2</v>
      </c>
      <c r="H23" s="83">
        <v>23</v>
      </c>
      <c r="I23" s="90">
        <v>5</v>
      </c>
      <c r="J23" s="83">
        <v>6</v>
      </c>
      <c r="K23" s="90">
        <v>2</v>
      </c>
      <c r="L23" s="90">
        <v>3</v>
      </c>
      <c r="M23" s="90">
        <v>1</v>
      </c>
      <c r="N23" s="90">
        <v>8</v>
      </c>
      <c r="O23" s="90">
        <v>1</v>
      </c>
      <c r="P23" s="90">
        <v>1</v>
      </c>
      <c r="Q23" s="90">
        <v>3</v>
      </c>
      <c r="R23" s="90">
        <v>1</v>
      </c>
      <c r="S23" s="90">
        <v>1</v>
      </c>
      <c r="T23" s="90">
        <v>10</v>
      </c>
      <c r="U23" s="90">
        <v>14</v>
      </c>
      <c r="V23" s="90">
        <v>15</v>
      </c>
      <c r="W23" s="90">
        <v>3</v>
      </c>
      <c r="X23" s="90">
        <v>4</v>
      </c>
      <c r="Y23" s="90">
        <v>5</v>
      </c>
      <c r="Z23" s="90">
        <v>1</v>
      </c>
      <c r="AA23" s="90">
        <v>1</v>
      </c>
      <c r="AB23" s="90">
        <v>4</v>
      </c>
      <c r="AC23" s="90">
        <v>2</v>
      </c>
      <c r="AD23" s="90">
        <v>8</v>
      </c>
      <c r="AE23" s="90">
        <v>2</v>
      </c>
      <c r="AF23" s="90">
        <v>5</v>
      </c>
      <c r="AG23" s="90">
        <v>10</v>
      </c>
      <c r="AH23" s="90">
        <v>2</v>
      </c>
      <c r="AI23" s="90">
        <v>14</v>
      </c>
      <c r="AJ23" s="90">
        <v>5</v>
      </c>
      <c r="AK23" s="90">
        <v>11</v>
      </c>
      <c r="AL23" s="90">
        <v>6</v>
      </c>
      <c r="AM23" s="90">
        <v>8</v>
      </c>
      <c r="AN23" s="90">
        <v>1</v>
      </c>
    </row>
    <row r="25" spans="2:40" ht="15.75" thickBot="1" x14ac:dyDescent="0.3"/>
    <row r="26" spans="2:40" ht="15.75" thickBot="1" x14ac:dyDescent="0.3">
      <c r="B26" s="181" t="s">
        <v>399</v>
      </c>
      <c r="C26" s="182"/>
      <c r="D26" s="182"/>
      <c r="E26" s="182"/>
      <c r="F26" s="182"/>
      <c r="G26" s="182"/>
      <c r="H26" s="182"/>
      <c r="I26" s="182"/>
      <c r="J26" s="182"/>
      <c r="K26" s="182"/>
      <c r="L26" s="182"/>
      <c r="M26" s="182"/>
      <c r="N26" s="182"/>
      <c r="O26" s="182"/>
      <c r="P26" s="182"/>
      <c r="Q26" s="182"/>
      <c r="R26" s="182"/>
      <c r="S26" s="182"/>
      <c r="T26" s="182"/>
      <c r="U26" s="182"/>
      <c r="V26" s="182"/>
      <c r="W26" s="182"/>
      <c r="X26" s="182"/>
      <c r="Y26" s="182"/>
      <c r="Z26" s="182"/>
      <c r="AA26" s="182"/>
      <c r="AB26" s="182"/>
      <c r="AC26" s="182"/>
      <c r="AD26" s="182"/>
      <c r="AE26" s="182"/>
      <c r="AF26" s="182"/>
      <c r="AG26" s="182"/>
      <c r="AH26" s="182"/>
      <c r="AI26" s="182"/>
      <c r="AJ26" s="182"/>
      <c r="AK26" s="182"/>
      <c r="AL26" s="182"/>
      <c r="AM26" s="182"/>
      <c r="AN26" s="183"/>
    </row>
    <row r="27" spans="2:40" x14ac:dyDescent="0.25">
      <c r="B27" s="64" t="s">
        <v>380</v>
      </c>
      <c r="C27" s="91">
        <f t="shared" ref="C27:AN33" si="3">+C7/C$20</f>
        <v>0.2472825027459073</v>
      </c>
      <c r="D27" s="91">
        <f t="shared" si="3"/>
        <v>9.8119735806039207E-2</v>
      </c>
      <c r="E27" s="91">
        <f t="shared" si="3"/>
        <v>0.37390474228927451</v>
      </c>
      <c r="F27" s="91">
        <f t="shared" si="3"/>
        <v>0.12569705884657709</v>
      </c>
      <c r="G27" s="91">
        <f t="shared" si="3"/>
        <v>0.33989191208431824</v>
      </c>
      <c r="H27" s="91">
        <f t="shared" si="3"/>
        <v>0.24718214315515502</v>
      </c>
      <c r="I27" s="91">
        <f t="shared" si="3"/>
        <v>0.11953333999732312</v>
      </c>
      <c r="J27" s="91">
        <f t="shared" si="3"/>
        <v>0.10997954292009432</v>
      </c>
      <c r="K27" s="91">
        <f t="shared" si="3"/>
        <v>0.24002783292165211</v>
      </c>
      <c r="L27" s="91">
        <f t="shared" si="3"/>
        <v>0.22862487227542957</v>
      </c>
      <c r="M27" s="91">
        <f t="shared" si="3"/>
        <v>0.15250853285141877</v>
      </c>
      <c r="N27" s="91">
        <f t="shared" si="3"/>
        <v>0.19523580928961587</v>
      </c>
      <c r="O27" s="91">
        <f t="shared" si="3"/>
        <v>0.35726033631697057</v>
      </c>
      <c r="P27" s="91">
        <f t="shared" si="3"/>
        <v>8.6920577880536268E-2</v>
      </c>
      <c r="Q27" s="91">
        <f t="shared" si="3"/>
        <v>0.18831249848053275</v>
      </c>
      <c r="R27" s="91">
        <f t="shared" si="3"/>
        <v>0.30299845624850535</v>
      </c>
      <c r="S27" s="91">
        <f t="shared" si="3"/>
        <v>8.774022326870104E-2</v>
      </c>
      <c r="T27" s="91">
        <f t="shared" si="3"/>
        <v>0.18992495073029764</v>
      </c>
      <c r="U27" s="91">
        <f t="shared" si="3"/>
        <v>0.20753858771854561</v>
      </c>
      <c r="V27" s="91">
        <f t="shared" si="3"/>
        <v>0.17203709999355996</v>
      </c>
      <c r="W27" s="91">
        <f t="shared" si="3"/>
        <v>0.20574432219930899</v>
      </c>
      <c r="X27" s="91">
        <f t="shared" si="3"/>
        <v>0.11851183310137313</v>
      </c>
      <c r="Y27" s="91">
        <f t="shared" si="3"/>
        <v>0.19056921268136179</v>
      </c>
      <c r="Z27" s="91">
        <f t="shared" si="3"/>
        <v>0.22671738163214217</v>
      </c>
      <c r="AA27" s="91">
        <f t="shared" si="3"/>
        <v>0.25652745962341766</v>
      </c>
      <c r="AB27" s="91">
        <f t="shared" si="3"/>
        <v>9.0913483702505224E-2</v>
      </c>
      <c r="AC27" s="91">
        <f t="shared" si="3"/>
        <v>0.11374035861730891</v>
      </c>
      <c r="AD27" s="91">
        <f t="shared" si="3"/>
        <v>0.14917672320557374</v>
      </c>
      <c r="AE27" s="91">
        <f t="shared" si="3"/>
        <v>0.15810804103011186</v>
      </c>
      <c r="AF27" s="91">
        <f t="shared" si="3"/>
        <v>0.23569849907535398</v>
      </c>
      <c r="AG27" s="91">
        <f t="shared" si="3"/>
        <v>0.16766722496843683</v>
      </c>
      <c r="AH27" s="91">
        <f t="shared" si="3"/>
        <v>0.14844142354038448</v>
      </c>
      <c r="AI27" s="91">
        <f t="shared" si="3"/>
        <v>0.18498855542379375</v>
      </c>
      <c r="AJ27" s="91">
        <f t="shared" si="3"/>
        <v>0.14683514443515672</v>
      </c>
      <c r="AK27" s="91">
        <f t="shared" si="3"/>
        <v>0.19426419665968295</v>
      </c>
      <c r="AL27" s="91">
        <f t="shared" si="3"/>
        <v>0.1537641161528322</v>
      </c>
      <c r="AM27" s="91">
        <f t="shared" si="3"/>
        <v>0.23056516835162419</v>
      </c>
      <c r="AN27" s="91">
        <f t="shared" si="3"/>
        <v>0.15174004827611187</v>
      </c>
    </row>
    <row r="28" spans="2:40" x14ac:dyDescent="0.25">
      <c r="B28" s="66" t="s">
        <v>400</v>
      </c>
      <c r="C28" s="91">
        <f t="shared" si="3"/>
        <v>5.1289268851663947E-2</v>
      </c>
      <c r="D28" s="91">
        <f t="shared" si="3"/>
        <v>5.4976130414063309E-2</v>
      </c>
      <c r="E28" s="91">
        <f t="shared" si="3"/>
        <v>0.10777199938211214</v>
      </c>
      <c r="F28" s="91">
        <f t="shared" si="3"/>
        <v>0.16195564929155065</v>
      </c>
      <c r="G28" s="91">
        <f t="shared" si="3"/>
        <v>0.15420001521295346</v>
      </c>
      <c r="H28" s="91">
        <f t="shared" si="3"/>
        <v>8.1709894769592575E-2</v>
      </c>
      <c r="I28" s="91">
        <f t="shared" si="3"/>
        <v>1.7709835201791823E-2</v>
      </c>
      <c r="J28" s="91">
        <f t="shared" si="3"/>
        <v>2.587728053415542E-3</v>
      </c>
      <c r="K28" s="91">
        <f t="shared" si="3"/>
        <v>5.6319145390760182E-2</v>
      </c>
      <c r="L28" s="91">
        <f t="shared" si="3"/>
        <v>6.124131340675152E-2</v>
      </c>
      <c r="M28" s="91">
        <f t="shared" si="3"/>
        <v>8.4261440223167977E-2</v>
      </c>
      <c r="N28" s="91">
        <f t="shared" si="3"/>
        <v>8.251696099616973E-2</v>
      </c>
      <c r="O28" s="91">
        <f t="shared" si="3"/>
        <v>0</v>
      </c>
      <c r="P28" s="91">
        <f t="shared" si="3"/>
        <v>7.2575601129182113E-2</v>
      </c>
      <c r="Q28" s="91">
        <f t="shared" si="3"/>
        <v>0.12241864880270917</v>
      </c>
      <c r="R28" s="91">
        <f t="shared" si="3"/>
        <v>6.8500662014159192E-2</v>
      </c>
      <c r="S28" s="91">
        <f t="shared" si="3"/>
        <v>3.2862731094918732E-2</v>
      </c>
      <c r="T28" s="91">
        <f t="shared" si="3"/>
        <v>3.2452990926869506E-2</v>
      </c>
      <c r="U28" s="91">
        <f t="shared" si="3"/>
        <v>4.0623223030431581E-2</v>
      </c>
      <c r="V28" s="91">
        <f t="shared" si="3"/>
        <v>6.3634427260659016E-2</v>
      </c>
      <c r="W28" s="91">
        <f t="shared" si="3"/>
        <v>0.13185196943833971</v>
      </c>
      <c r="X28" s="91">
        <f t="shared" si="3"/>
        <v>0.18596372027634836</v>
      </c>
      <c r="Y28" s="91">
        <f t="shared" si="3"/>
        <v>6.6221375505925745E-2</v>
      </c>
      <c r="Z28" s="91">
        <f t="shared" si="3"/>
        <v>8.1079081495625274E-2</v>
      </c>
      <c r="AA28" s="91">
        <f t="shared" si="3"/>
        <v>4.1268641271410434E-3</v>
      </c>
      <c r="AB28" s="91">
        <f t="shared" si="3"/>
        <v>5.9735054445206368E-2</v>
      </c>
      <c r="AC28" s="91">
        <f t="shared" si="3"/>
        <v>3.7394777759905636E-2</v>
      </c>
      <c r="AD28" s="91">
        <f t="shared" si="3"/>
        <v>6.158553662529128E-2</v>
      </c>
      <c r="AE28" s="91">
        <f t="shared" si="3"/>
        <v>4.6938113779568649E-2</v>
      </c>
      <c r="AF28" s="91">
        <f t="shared" si="3"/>
        <v>7.5335101260012569E-2</v>
      </c>
      <c r="AG28" s="91">
        <f t="shared" si="3"/>
        <v>2.8268105335453753E-2</v>
      </c>
      <c r="AH28" s="91">
        <f t="shared" si="3"/>
        <v>3.4705737395541218E-2</v>
      </c>
      <c r="AI28" s="91">
        <f t="shared" si="3"/>
        <v>3.9022091587335779E-2</v>
      </c>
      <c r="AJ28" s="91">
        <f t="shared" si="3"/>
        <v>0.14747206424582437</v>
      </c>
      <c r="AK28" s="91">
        <f t="shared" si="3"/>
        <v>7.0832956046323559E-2</v>
      </c>
      <c r="AL28" s="91">
        <f t="shared" si="3"/>
        <v>0.11713661479844922</v>
      </c>
      <c r="AM28" s="91">
        <f t="shared" si="3"/>
        <v>7.9226802481441524E-2</v>
      </c>
      <c r="AN28" s="91">
        <f t="shared" si="3"/>
        <v>6.2268568610496851E-2</v>
      </c>
    </row>
    <row r="29" spans="2:40" x14ac:dyDescent="0.25">
      <c r="B29" s="66" t="s">
        <v>382</v>
      </c>
      <c r="C29" s="91">
        <f t="shared" si="3"/>
        <v>2.5505080522839767E-2</v>
      </c>
      <c r="D29" s="91">
        <f t="shared" si="3"/>
        <v>8.8451175798776246E-3</v>
      </c>
      <c r="E29" s="91">
        <f t="shared" si="3"/>
        <v>3.7073271201276967E-3</v>
      </c>
      <c r="F29" s="91">
        <f t="shared" si="3"/>
        <v>4.1599079357296465E-4</v>
      </c>
      <c r="G29" s="91">
        <f t="shared" si="3"/>
        <v>6.9550015788482516E-4</v>
      </c>
      <c r="H29" s="91">
        <f t="shared" si="3"/>
        <v>1.0879628293000274E-2</v>
      </c>
      <c r="I29" s="91">
        <f t="shared" si="3"/>
        <v>9.1319249725110418E-4</v>
      </c>
      <c r="J29" s="91">
        <f t="shared" si="3"/>
        <v>1.3508776932778806E-2</v>
      </c>
      <c r="K29" s="91">
        <f t="shared" si="3"/>
        <v>4.640345585539947E-2</v>
      </c>
      <c r="L29" s="91">
        <f t="shared" si="3"/>
        <v>3.704545100373248E-2</v>
      </c>
      <c r="M29" s="91">
        <f t="shared" si="3"/>
        <v>1.3556829571650622E-2</v>
      </c>
      <c r="N29" s="91">
        <f t="shared" si="3"/>
        <v>1.5413198080194562E-2</v>
      </c>
      <c r="O29" s="91">
        <f t="shared" si="3"/>
        <v>2.948081461321923E-2</v>
      </c>
      <c r="P29" s="91">
        <f t="shared" si="3"/>
        <v>1.9173534869261565E-2</v>
      </c>
      <c r="Q29" s="91">
        <f t="shared" si="3"/>
        <v>2.7037199890561334E-2</v>
      </c>
      <c r="R29" s="91">
        <f t="shared" si="3"/>
        <v>1.3358776753994205E-2</v>
      </c>
      <c r="S29" s="91">
        <f t="shared" si="3"/>
        <v>3.8167913312892987E-2</v>
      </c>
      <c r="T29" s="91">
        <f t="shared" si="3"/>
        <v>3.3749787268781327E-2</v>
      </c>
      <c r="U29" s="91">
        <f t="shared" si="3"/>
        <v>3.7997238386113269E-2</v>
      </c>
      <c r="V29" s="91">
        <f t="shared" si="3"/>
        <v>3.9850333652750272E-2</v>
      </c>
      <c r="W29" s="91">
        <f t="shared" si="3"/>
        <v>2.1183313337356728E-2</v>
      </c>
      <c r="X29" s="91">
        <f t="shared" si="3"/>
        <v>2.2627469828213769E-2</v>
      </c>
      <c r="Y29" s="91">
        <f t="shared" si="3"/>
        <v>3.5400800299921202E-2</v>
      </c>
      <c r="Z29" s="91">
        <f t="shared" si="3"/>
        <v>8.1079081495625274E-2</v>
      </c>
      <c r="AA29" s="91">
        <f t="shared" si="3"/>
        <v>0.13203793315987769</v>
      </c>
      <c r="AB29" s="91">
        <f t="shared" si="3"/>
        <v>1.6986007334577804E-2</v>
      </c>
      <c r="AC29" s="91">
        <f t="shared" si="3"/>
        <v>2.9748692142129492E-2</v>
      </c>
      <c r="AD29" s="91">
        <f t="shared" si="3"/>
        <v>9.9084969882334718E-3</v>
      </c>
      <c r="AE29" s="91">
        <f t="shared" si="3"/>
        <v>4.7720506785232986E-2</v>
      </c>
      <c r="AF29" s="91">
        <f t="shared" si="3"/>
        <v>1.1176011737830357E-2</v>
      </c>
      <c r="AG29" s="91">
        <f t="shared" si="3"/>
        <v>1.3949011004483364E-2</v>
      </c>
      <c r="AH29" s="91">
        <f t="shared" si="3"/>
        <v>6.1503956878292847E-2</v>
      </c>
      <c r="AI29" s="91">
        <f t="shared" si="3"/>
        <v>5.3906453261775593E-3</v>
      </c>
      <c r="AJ29" s="91">
        <f t="shared" si="3"/>
        <v>9.9684617001964085E-2</v>
      </c>
      <c r="AK29" s="91">
        <f t="shared" si="3"/>
        <v>4.4837041005262097E-2</v>
      </c>
      <c r="AL29" s="91">
        <f t="shared" si="3"/>
        <v>7.9154136892996052E-2</v>
      </c>
      <c r="AM29" s="91">
        <f t="shared" si="3"/>
        <v>6.6155759830632724E-2</v>
      </c>
      <c r="AN29" s="91">
        <f t="shared" si="3"/>
        <v>8.2980178436484284E-3</v>
      </c>
    </row>
    <row r="30" spans="2:40" x14ac:dyDescent="0.25">
      <c r="B30" s="66" t="s">
        <v>383</v>
      </c>
      <c r="C30" s="91">
        <f t="shared" si="3"/>
        <v>0.30553056634635045</v>
      </c>
      <c r="D30" s="91">
        <f t="shared" si="3"/>
        <v>0.28384119642546152</v>
      </c>
      <c r="E30" s="91">
        <f t="shared" si="3"/>
        <v>0.10916018742598219</v>
      </c>
      <c r="F30" s="91">
        <f t="shared" si="3"/>
        <v>5.4821675851823987E-2</v>
      </c>
      <c r="G30" s="91">
        <f t="shared" si="3"/>
        <v>0.14956457370681886</v>
      </c>
      <c r="H30" s="91">
        <f t="shared" si="3"/>
        <v>0.13808186353481011</v>
      </c>
      <c r="I30" s="91">
        <f t="shared" si="3"/>
        <v>1.9832711266830103E-2</v>
      </c>
      <c r="J30" s="91">
        <f t="shared" si="3"/>
        <v>5.3549921228485418E-2</v>
      </c>
      <c r="K30" s="91">
        <f t="shared" si="3"/>
        <v>0.17634932400481781</v>
      </c>
      <c r="L30" s="91">
        <f t="shared" si="3"/>
        <v>0.12787104175354988</v>
      </c>
      <c r="M30" s="91">
        <f t="shared" si="3"/>
        <v>0.2556978710127355</v>
      </c>
      <c r="N30" s="91">
        <f t="shared" si="3"/>
        <v>0.28908465100727493</v>
      </c>
      <c r="O30" s="91">
        <f t="shared" si="3"/>
        <v>5.721431698885276E-3</v>
      </c>
      <c r="P30" s="91">
        <f t="shared" si="3"/>
        <v>1.0118929194152277E-3</v>
      </c>
      <c r="Q30" s="91">
        <f t="shared" si="3"/>
        <v>0.32106957167004663</v>
      </c>
      <c r="R30" s="91">
        <f t="shared" si="3"/>
        <v>4.5746561479427537E-2</v>
      </c>
      <c r="S30" s="91">
        <f t="shared" si="3"/>
        <v>0.33616021328121226</v>
      </c>
      <c r="T30" s="91">
        <f t="shared" si="3"/>
        <v>0.20210173506379961</v>
      </c>
      <c r="U30" s="91">
        <f t="shared" si="3"/>
        <v>0.23126597773761898</v>
      </c>
      <c r="V30" s="91">
        <f t="shared" si="3"/>
        <v>0.16592680939626728</v>
      </c>
      <c r="W30" s="91">
        <f t="shared" si="3"/>
        <v>0.24510017911684409</v>
      </c>
      <c r="X30" s="91">
        <f t="shared" si="3"/>
        <v>0.22987229925527469</v>
      </c>
      <c r="Y30" s="91">
        <f t="shared" si="3"/>
        <v>0.11066816627263756</v>
      </c>
      <c r="Z30" s="91">
        <f t="shared" si="3"/>
        <v>0.20776514633253979</v>
      </c>
      <c r="AA30" s="91">
        <f t="shared" si="3"/>
        <v>6.4372944791710685E-2</v>
      </c>
      <c r="AB30" s="91">
        <f t="shared" si="3"/>
        <v>0.24135163016563602</v>
      </c>
      <c r="AC30" s="91">
        <f t="shared" si="3"/>
        <v>8.7250779353079497E-2</v>
      </c>
      <c r="AD30" s="91">
        <f t="shared" si="3"/>
        <v>0.23046277632261275</v>
      </c>
      <c r="AE30" s="91">
        <f t="shared" si="3"/>
        <v>0.15811661205674168</v>
      </c>
      <c r="AF30" s="91">
        <f t="shared" si="3"/>
        <v>0.21567682892855147</v>
      </c>
      <c r="AG30" s="91">
        <f t="shared" si="3"/>
        <v>4.4530206695016068E-2</v>
      </c>
      <c r="AH30" s="91">
        <f t="shared" si="3"/>
        <v>1.8689504368630705E-2</v>
      </c>
      <c r="AI30" s="91">
        <f t="shared" si="3"/>
        <v>0.28389969940511406</v>
      </c>
      <c r="AJ30" s="91">
        <f t="shared" si="3"/>
        <v>0.17265347357193039</v>
      </c>
      <c r="AK30" s="91">
        <f t="shared" si="3"/>
        <v>0.20259326646395018</v>
      </c>
      <c r="AL30" s="91">
        <f t="shared" si="3"/>
        <v>0.17132340923813835</v>
      </c>
      <c r="AM30" s="91">
        <f t="shared" si="3"/>
        <v>0.15343202526821006</v>
      </c>
      <c r="AN30" s="91">
        <f t="shared" si="3"/>
        <v>5.4656582983738621E-3</v>
      </c>
    </row>
    <row r="31" spans="2:40" x14ac:dyDescent="0.25">
      <c r="B31" s="66" t="s">
        <v>401</v>
      </c>
      <c r="C31" s="91">
        <f t="shared" si="3"/>
        <v>0</v>
      </c>
      <c r="D31" s="91">
        <f t="shared" si="3"/>
        <v>5.6986119466624083E-3</v>
      </c>
      <c r="E31" s="91">
        <f t="shared" si="3"/>
        <v>0</v>
      </c>
      <c r="F31" s="91">
        <f t="shared" si="3"/>
        <v>0</v>
      </c>
      <c r="G31" s="91">
        <f t="shared" si="3"/>
        <v>0</v>
      </c>
      <c r="H31" s="91">
        <f t="shared" si="3"/>
        <v>1.405081760391054E-2</v>
      </c>
      <c r="I31" s="91">
        <f t="shared" si="3"/>
        <v>0</v>
      </c>
      <c r="J31" s="91">
        <f t="shared" si="3"/>
        <v>2.7297118948739229E-3</v>
      </c>
      <c r="K31" s="91">
        <f t="shared" si="3"/>
        <v>2.9894906362732889E-3</v>
      </c>
      <c r="L31" s="91">
        <f t="shared" si="3"/>
        <v>3.0701076539239231E-3</v>
      </c>
      <c r="M31" s="91">
        <f t="shared" si="3"/>
        <v>8.7343067262399916E-4</v>
      </c>
      <c r="N31" s="91">
        <f t="shared" si="3"/>
        <v>7.0749902581224416E-4</v>
      </c>
      <c r="O31" s="91">
        <f t="shared" si="3"/>
        <v>0</v>
      </c>
      <c r="P31" s="91">
        <f t="shared" si="3"/>
        <v>0</v>
      </c>
      <c r="Q31" s="91">
        <f t="shared" si="3"/>
        <v>0</v>
      </c>
      <c r="R31" s="91">
        <f t="shared" si="3"/>
        <v>0</v>
      </c>
      <c r="S31" s="91">
        <f t="shared" si="3"/>
        <v>0</v>
      </c>
      <c r="T31" s="91">
        <f t="shared" si="3"/>
        <v>7.2651208691876645E-3</v>
      </c>
      <c r="U31" s="91">
        <f t="shared" si="3"/>
        <v>5.0627811508927284E-4</v>
      </c>
      <c r="V31" s="91">
        <f t="shared" si="3"/>
        <v>3.7390050949876715E-3</v>
      </c>
      <c r="W31" s="91">
        <f t="shared" si="3"/>
        <v>0</v>
      </c>
      <c r="X31" s="91">
        <f t="shared" si="3"/>
        <v>0</v>
      </c>
      <c r="Y31" s="91">
        <f t="shared" si="3"/>
        <v>8.7763674340670707E-3</v>
      </c>
      <c r="Z31" s="91">
        <f t="shared" si="3"/>
        <v>0</v>
      </c>
      <c r="AA31" s="91">
        <f t="shared" si="3"/>
        <v>2.2187856071326343E-2</v>
      </c>
      <c r="AB31" s="91">
        <f t="shared" si="3"/>
        <v>5.4100718892202233E-3</v>
      </c>
      <c r="AC31" s="91">
        <f t="shared" si="3"/>
        <v>0</v>
      </c>
      <c r="AD31" s="91">
        <f t="shared" si="3"/>
        <v>6.3835329055683438E-4</v>
      </c>
      <c r="AE31" s="91">
        <f t="shared" si="3"/>
        <v>1.2363537192502188E-3</v>
      </c>
      <c r="AF31" s="91">
        <f t="shared" si="3"/>
        <v>0</v>
      </c>
      <c r="AG31" s="91">
        <f t="shared" si="3"/>
        <v>6.865323964474505E-4</v>
      </c>
      <c r="AH31" s="91">
        <f t="shared" si="3"/>
        <v>0</v>
      </c>
      <c r="AI31" s="91">
        <f t="shared" si="3"/>
        <v>2.2174475370629384E-4</v>
      </c>
      <c r="AJ31" s="91">
        <f t="shared" si="3"/>
        <v>3.1799324106030223E-2</v>
      </c>
      <c r="AK31" s="91">
        <f t="shared" si="3"/>
        <v>8.1803555314884854E-3</v>
      </c>
      <c r="AL31" s="91">
        <f t="shared" si="3"/>
        <v>2.0002129022735037E-2</v>
      </c>
      <c r="AM31" s="91">
        <f t="shared" si="3"/>
        <v>1.1028797593876264E-2</v>
      </c>
      <c r="AN31" s="91">
        <f t="shared" si="3"/>
        <v>0</v>
      </c>
    </row>
    <row r="32" spans="2:40" x14ac:dyDescent="0.25">
      <c r="B32" s="66" t="s">
        <v>385</v>
      </c>
      <c r="C32" s="91">
        <f t="shared" si="3"/>
        <v>3.8011202350781932E-2</v>
      </c>
      <c r="D32" s="91">
        <f t="shared" si="3"/>
        <v>3.974142989311498E-2</v>
      </c>
      <c r="E32" s="91">
        <f t="shared" si="3"/>
        <v>0.26064260336748879</v>
      </c>
      <c r="F32" s="91">
        <f t="shared" si="3"/>
        <v>0.1538317386646427</v>
      </c>
      <c r="G32" s="91">
        <f t="shared" si="3"/>
        <v>5.5376574591116279E-2</v>
      </c>
      <c r="H32" s="91">
        <f t="shared" si="3"/>
        <v>9.5672853367281319E-2</v>
      </c>
      <c r="I32" s="91">
        <f t="shared" si="3"/>
        <v>2.5591414973985028E-2</v>
      </c>
      <c r="J32" s="91">
        <f t="shared" si="3"/>
        <v>0.30311899176463702</v>
      </c>
      <c r="K32" s="91">
        <f t="shared" si="3"/>
        <v>6.3359038564605202E-2</v>
      </c>
      <c r="L32" s="91">
        <f t="shared" si="3"/>
        <v>3.4363646059506675E-2</v>
      </c>
      <c r="M32" s="91">
        <f t="shared" si="3"/>
        <v>6.8177589363538529E-2</v>
      </c>
      <c r="N32" s="91">
        <f t="shared" si="3"/>
        <v>8.8537250418524435E-2</v>
      </c>
      <c r="O32" s="91">
        <f t="shared" si="3"/>
        <v>1.0869907524515706E-3</v>
      </c>
      <c r="P32" s="91">
        <f t="shared" si="3"/>
        <v>5.2758599809943491E-2</v>
      </c>
      <c r="Q32" s="91">
        <f t="shared" si="3"/>
        <v>0.20289432443035557</v>
      </c>
      <c r="R32" s="91">
        <f t="shared" si="3"/>
        <v>0.10876316843174348</v>
      </c>
      <c r="S32" s="91">
        <f t="shared" si="3"/>
        <v>0.24571571633383987</v>
      </c>
      <c r="T32" s="91">
        <f t="shared" si="3"/>
        <v>0.1898849556152977</v>
      </c>
      <c r="U32" s="91">
        <f t="shared" si="3"/>
        <v>0.23282185032393807</v>
      </c>
      <c r="V32" s="91">
        <f t="shared" si="3"/>
        <v>0.16899394686356822</v>
      </c>
      <c r="W32" s="91">
        <f t="shared" si="3"/>
        <v>0.20393234310095251</v>
      </c>
      <c r="X32" s="91">
        <f t="shared" si="3"/>
        <v>0.21244319062431996</v>
      </c>
      <c r="Y32" s="91">
        <f t="shared" si="3"/>
        <v>0.16358058979400822</v>
      </c>
      <c r="Z32" s="91">
        <f t="shared" si="3"/>
        <v>0.19813700540493426</v>
      </c>
      <c r="AA32" s="91">
        <f t="shared" si="3"/>
        <v>0.1143237197902424</v>
      </c>
      <c r="AB32" s="91">
        <f t="shared" si="3"/>
        <v>0.49928848306670615</v>
      </c>
      <c r="AC32" s="91">
        <f t="shared" si="3"/>
        <v>0.12566388627189656</v>
      </c>
      <c r="AD32" s="91">
        <f t="shared" si="3"/>
        <v>3.7782863771050959E-2</v>
      </c>
      <c r="AE32" s="91">
        <f t="shared" si="3"/>
        <v>6.6734519502679335E-2</v>
      </c>
      <c r="AF32" s="91">
        <f t="shared" si="3"/>
        <v>0.11668763813309065</v>
      </c>
      <c r="AG32" s="91">
        <f t="shared" si="3"/>
        <v>0.1595373568857516</v>
      </c>
      <c r="AH32" s="91">
        <f t="shared" si="3"/>
        <v>0.17101021270755284</v>
      </c>
      <c r="AI32" s="91">
        <f t="shared" si="3"/>
        <v>8.3386541348780027E-2</v>
      </c>
      <c r="AJ32" s="91">
        <f t="shared" si="3"/>
        <v>0.23702698960518151</v>
      </c>
      <c r="AK32" s="91">
        <f t="shared" si="3"/>
        <v>0.26192223233772682</v>
      </c>
      <c r="AL32" s="91">
        <f t="shared" si="3"/>
        <v>0.20790263163830677</v>
      </c>
      <c r="AM32" s="91">
        <f t="shared" si="3"/>
        <v>0.2628683774325094</v>
      </c>
      <c r="AN32" s="91">
        <f t="shared" si="3"/>
        <v>5.0417176314923463E-2</v>
      </c>
    </row>
    <row r="33" spans="2:40" x14ac:dyDescent="0.25">
      <c r="B33" s="66" t="s">
        <v>402</v>
      </c>
      <c r="C33" s="91">
        <f t="shared" si="3"/>
        <v>0</v>
      </c>
      <c r="D33" s="91">
        <f t="shared" si="3"/>
        <v>0</v>
      </c>
      <c r="E33" s="91">
        <f t="shared" si="3"/>
        <v>5.3550280624066735E-2</v>
      </c>
      <c r="F33" s="91">
        <f t="shared" si="3"/>
        <v>0</v>
      </c>
      <c r="G33" s="91">
        <f t="shared" si="3"/>
        <v>0</v>
      </c>
      <c r="H33" s="91">
        <f t="shared" si="3"/>
        <v>3.7386214944567869E-2</v>
      </c>
      <c r="I33" s="91">
        <f t="shared" si="3"/>
        <v>0</v>
      </c>
      <c r="J33" s="91">
        <f t="shared" si="3"/>
        <v>0.13803160766432579</v>
      </c>
      <c r="K33" s="91">
        <f t="shared" si="3"/>
        <v>0</v>
      </c>
      <c r="L33" s="91">
        <f t="shared" si="3"/>
        <v>0.23754675609257103</v>
      </c>
      <c r="M33" s="91">
        <f t="shared" si="3"/>
        <v>0</v>
      </c>
      <c r="N33" s="91">
        <f t="shared" si="3"/>
        <v>0</v>
      </c>
      <c r="O33" s="91">
        <f t="shared" si="3"/>
        <v>0</v>
      </c>
      <c r="P33" s="91">
        <f t="shared" si="3"/>
        <v>0</v>
      </c>
      <c r="Q33" s="91">
        <f t="shared" si="3"/>
        <v>5.2548576982659495E-2</v>
      </c>
      <c r="R33" s="91">
        <f t="shared" si="3"/>
        <v>0</v>
      </c>
      <c r="S33" s="91">
        <f t="shared" si="3"/>
        <v>2.1336175650931898E-2</v>
      </c>
      <c r="T33" s="91">
        <f t="shared" si="3"/>
        <v>9.3786075840613381E-3</v>
      </c>
      <c r="U33" s="91">
        <f t="shared" si="3"/>
        <v>8.5808811264315027E-3</v>
      </c>
      <c r="V33" s="91">
        <f t="shared" si="3"/>
        <v>1.7336083129100746E-2</v>
      </c>
      <c r="W33" s="91">
        <f t="shared" si="3"/>
        <v>0.11324869364728066</v>
      </c>
      <c r="X33" s="91">
        <f t="shared" ref="X33:AN33" si="4">+X13/X$20</f>
        <v>0</v>
      </c>
      <c r="Y33" s="91">
        <f t="shared" si="4"/>
        <v>0.19019135278230467</v>
      </c>
      <c r="Z33" s="91">
        <f t="shared" si="4"/>
        <v>0.13175350743039108</v>
      </c>
      <c r="AA33" s="91">
        <f t="shared" si="4"/>
        <v>0</v>
      </c>
      <c r="AB33" s="91">
        <f t="shared" si="4"/>
        <v>0</v>
      </c>
      <c r="AC33" s="91">
        <f t="shared" si="4"/>
        <v>7.4343007268855748E-3</v>
      </c>
      <c r="AD33" s="91">
        <f t="shared" si="4"/>
        <v>0</v>
      </c>
      <c r="AE33" s="91">
        <f t="shared" si="4"/>
        <v>0</v>
      </c>
      <c r="AF33" s="91">
        <f t="shared" si="4"/>
        <v>6.3003447855007014E-2</v>
      </c>
      <c r="AG33" s="91">
        <f t="shared" si="4"/>
        <v>4.8320221693825471E-3</v>
      </c>
      <c r="AH33" s="91">
        <f t="shared" si="4"/>
        <v>6.8995823208487092E-3</v>
      </c>
      <c r="AI33" s="91">
        <f t="shared" si="4"/>
        <v>0</v>
      </c>
      <c r="AJ33" s="91">
        <f t="shared" si="4"/>
        <v>0</v>
      </c>
      <c r="AK33" s="91">
        <f t="shared" si="4"/>
        <v>3.327319043857329E-2</v>
      </c>
      <c r="AL33" s="91">
        <f t="shared" si="4"/>
        <v>5.6351828525817976E-3</v>
      </c>
      <c r="AM33" s="91">
        <f t="shared" si="4"/>
        <v>4.5619860567678389E-2</v>
      </c>
      <c r="AN33" s="91">
        <f t="shared" si="4"/>
        <v>6.0552559324295416E-2</v>
      </c>
    </row>
    <row r="34" spans="2:40" x14ac:dyDescent="0.25">
      <c r="B34" s="66" t="s">
        <v>387</v>
      </c>
      <c r="C34" s="91">
        <f t="shared" ref="C34:AN40" si="5">+C14/C$20</f>
        <v>0</v>
      </c>
      <c r="D34" s="91">
        <f t="shared" si="5"/>
        <v>0.37855544494681537</v>
      </c>
      <c r="E34" s="91">
        <f t="shared" si="5"/>
        <v>0</v>
      </c>
      <c r="F34" s="91">
        <f t="shared" si="5"/>
        <v>0.39563702228506115</v>
      </c>
      <c r="G34" s="91">
        <f t="shared" si="5"/>
        <v>7.9879872253910602E-3</v>
      </c>
      <c r="H34" s="91">
        <f t="shared" si="5"/>
        <v>2.8446900722606354E-2</v>
      </c>
      <c r="I34" s="91">
        <f t="shared" si="5"/>
        <v>7.9522293587152279E-2</v>
      </c>
      <c r="J34" s="91">
        <f t="shared" si="5"/>
        <v>0.19535105479785814</v>
      </c>
      <c r="K34" s="91">
        <f t="shared" si="5"/>
        <v>0.15059197405714886</v>
      </c>
      <c r="L34" s="91">
        <f t="shared" si="5"/>
        <v>0.11975149770328097</v>
      </c>
      <c r="M34" s="91">
        <f t="shared" si="5"/>
        <v>0.22533365591433485</v>
      </c>
      <c r="N34" s="91">
        <f t="shared" si="5"/>
        <v>0.17673951088753626</v>
      </c>
      <c r="O34" s="91">
        <f t="shared" si="5"/>
        <v>0</v>
      </c>
      <c r="P34" s="91">
        <f t="shared" si="5"/>
        <v>0.74372028822354008</v>
      </c>
      <c r="Q34" s="91">
        <f t="shared" si="5"/>
        <v>0</v>
      </c>
      <c r="R34" s="91">
        <f t="shared" si="5"/>
        <v>0.20007462740736656</v>
      </c>
      <c r="S34" s="91">
        <f t="shared" si="5"/>
        <v>0</v>
      </c>
      <c r="T34" s="91">
        <f t="shared" si="5"/>
        <v>3.5612111245013366E-3</v>
      </c>
      <c r="U34" s="91">
        <f t="shared" si="5"/>
        <v>1.9337958761249368E-2</v>
      </c>
      <c r="V34" s="91">
        <f t="shared" si="5"/>
        <v>1.4594724405165471E-2</v>
      </c>
      <c r="W34" s="91">
        <f t="shared" si="5"/>
        <v>0</v>
      </c>
      <c r="X34" s="91">
        <f t="shared" si="5"/>
        <v>3.9138391787826084E-2</v>
      </c>
      <c r="Y34" s="91">
        <f t="shared" si="5"/>
        <v>0</v>
      </c>
      <c r="Z34" s="91">
        <f t="shared" si="5"/>
        <v>0</v>
      </c>
      <c r="AA34" s="91">
        <f t="shared" si="5"/>
        <v>8.3015189028258926E-2</v>
      </c>
      <c r="AB34" s="91">
        <f t="shared" si="5"/>
        <v>2.8534314421355816E-2</v>
      </c>
      <c r="AC34" s="91">
        <f t="shared" si="5"/>
        <v>3.5333226100477184E-2</v>
      </c>
      <c r="AD34" s="91">
        <f t="shared" si="5"/>
        <v>0.34954857742795042</v>
      </c>
      <c r="AE34" s="91">
        <f t="shared" si="5"/>
        <v>0.30220204859009481</v>
      </c>
      <c r="AF34" s="91">
        <f t="shared" si="5"/>
        <v>7.4862828700374889E-2</v>
      </c>
      <c r="AG34" s="91">
        <f t="shared" si="5"/>
        <v>4.3637276323063544E-2</v>
      </c>
      <c r="AH34" s="91">
        <f t="shared" si="5"/>
        <v>3.2548326320025203E-2</v>
      </c>
      <c r="AI34" s="91">
        <f t="shared" si="5"/>
        <v>0.33295233086003112</v>
      </c>
      <c r="AJ34" s="91">
        <f t="shared" si="5"/>
        <v>5.9141235173152958E-2</v>
      </c>
      <c r="AK34" s="91">
        <f t="shared" si="5"/>
        <v>1.6682404924788671E-2</v>
      </c>
      <c r="AL34" s="91">
        <f t="shared" si="5"/>
        <v>6.9251015342022756E-2</v>
      </c>
      <c r="AM34" s="91">
        <f t="shared" si="5"/>
        <v>1.1548166724739586E-2</v>
      </c>
      <c r="AN34" s="91">
        <f t="shared" si="5"/>
        <v>0</v>
      </c>
    </row>
    <row r="35" spans="2:40" x14ac:dyDescent="0.25">
      <c r="B35" s="67" t="s">
        <v>388</v>
      </c>
      <c r="C35" s="92">
        <f t="shared" si="5"/>
        <v>0.66761862081754342</v>
      </c>
      <c r="D35" s="92">
        <f t="shared" si="5"/>
        <v>0.86977766701203441</v>
      </c>
      <c r="E35" s="92">
        <f t="shared" si="5"/>
        <v>0.90873714020905205</v>
      </c>
      <c r="F35" s="92">
        <f t="shared" si="5"/>
        <v>0.89235913573322856</v>
      </c>
      <c r="G35" s="92">
        <f t="shared" si="5"/>
        <v>0.70771656297848273</v>
      </c>
      <c r="H35" s="92">
        <f t="shared" si="5"/>
        <v>0.65341031639092406</v>
      </c>
      <c r="I35" s="92">
        <f t="shared" si="5"/>
        <v>0.26310278752433347</v>
      </c>
      <c r="J35" s="92">
        <f t="shared" si="5"/>
        <v>0.81885733525646898</v>
      </c>
      <c r="K35" s="92">
        <f t="shared" si="5"/>
        <v>0.73604026143065693</v>
      </c>
      <c r="L35" s="92">
        <f t="shared" si="5"/>
        <v>0.84951468594874602</v>
      </c>
      <c r="M35" s="92">
        <f t="shared" si="5"/>
        <v>0.8004093496094703</v>
      </c>
      <c r="N35" s="92">
        <f t="shared" si="5"/>
        <v>0.84823487970512801</v>
      </c>
      <c r="O35" s="92">
        <f t="shared" si="5"/>
        <v>0.39354957338152663</v>
      </c>
      <c r="P35" s="92">
        <f t="shared" si="5"/>
        <v>0.97616049483187872</v>
      </c>
      <c r="Q35" s="92">
        <f t="shared" si="5"/>
        <v>0.91428082025686486</v>
      </c>
      <c r="R35" s="92">
        <f t="shared" si="5"/>
        <v>0.73944225233519634</v>
      </c>
      <c r="S35" s="92">
        <f t="shared" si="5"/>
        <v>0.76198297294249673</v>
      </c>
      <c r="T35" s="92">
        <f t="shared" si="5"/>
        <v>0.66831935918279606</v>
      </c>
      <c r="U35" s="92">
        <f t="shared" si="5"/>
        <v>0.77867199519941754</v>
      </c>
      <c r="V35" s="92">
        <f t="shared" si="5"/>
        <v>0.64611242979605865</v>
      </c>
      <c r="W35" s="92">
        <f t="shared" si="5"/>
        <v>0.92106082084008267</v>
      </c>
      <c r="X35" s="92">
        <f t="shared" si="5"/>
        <v>0.80855690487335596</v>
      </c>
      <c r="Y35" s="92">
        <f t="shared" si="5"/>
        <v>0.76540786477022626</v>
      </c>
      <c r="Z35" s="92">
        <f t="shared" si="5"/>
        <v>0.92653120379125786</v>
      </c>
      <c r="AA35" s="92">
        <f t="shared" si="5"/>
        <v>0.67659196659197474</v>
      </c>
      <c r="AB35" s="92">
        <f t="shared" si="5"/>
        <v>0.9422190450252077</v>
      </c>
      <c r="AC35" s="92">
        <f t="shared" si="5"/>
        <v>0.43656602097168284</v>
      </c>
      <c r="AD35" s="92">
        <f t="shared" si="5"/>
        <v>0.83910332763126949</v>
      </c>
      <c r="AE35" s="92">
        <f t="shared" si="5"/>
        <v>0.78105619546367955</v>
      </c>
      <c r="AF35" s="92">
        <f t="shared" si="5"/>
        <v>0.79244035569022109</v>
      </c>
      <c r="AG35" s="92">
        <f t="shared" si="5"/>
        <v>0.46310773577803516</v>
      </c>
      <c r="AH35" s="92">
        <f t="shared" si="5"/>
        <v>0.47379874353127605</v>
      </c>
      <c r="AI35" s="92">
        <f t="shared" si="5"/>
        <v>0.92986160870493861</v>
      </c>
      <c r="AJ35" s="92">
        <f t="shared" si="5"/>
        <v>0.89461284813924036</v>
      </c>
      <c r="AK35" s="92">
        <f t="shared" si="5"/>
        <v>0.83258564340779606</v>
      </c>
      <c r="AL35" s="92">
        <f t="shared" si="5"/>
        <v>0.82416923593806202</v>
      </c>
      <c r="AM35" s="92">
        <f t="shared" si="5"/>
        <v>0.86044495825071221</v>
      </c>
      <c r="AN35" s="92">
        <f t="shared" si="5"/>
        <v>0.33874202866784986</v>
      </c>
    </row>
    <row r="36" spans="2:40" x14ac:dyDescent="0.25">
      <c r="B36" s="66" t="s">
        <v>389</v>
      </c>
      <c r="C36" s="91">
        <f t="shared" si="5"/>
        <v>0.19660173170464973</v>
      </c>
      <c r="D36" s="91">
        <f t="shared" si="5"/>
        <v>0.10540420743401421</v>
      </c>
      <c r="E36" s="91">
        <f t="shared" si="5"/>
        <v>9.1262859790947948E-2</v>
      </c>
      <c r="F36" s="91">
        <f t="shared" si="5"/>
        <v>6.2998424921833801E-2</v>
      </c>
      <c r="G36" s="91">
        <f t="shared" si="5"/>
        <v>5.9562628774625079E-2</v>
      </c>
      <c r="H36" s="91">
        <f t="shared" si="5"/>
        <v>0.18747317384885737</v>
      </c>
      <c r="I36" s="91">
        <f t="shared" si="5"/>
        <v>0.51668058762835944</v>
      </c>
      <c r="J36" s="91">
        <f t="shared" si="5"/>
        <v>0.10714486904517118</v>
      </c>
      <c r="K36" s="91">
        <f t="shared" si="5"/>
        <v>0.13375797030305545</v>
      </c>
      <c r="L36" s="91">
        <f t="shared" si="5"/>
        <v>0.15048531405125395</v>
      </c>
      <c r="M36" s="91">
        <f t="shared" si="5"/>
        <v>0.16155210069829948</v>
      </c>
      <c r="N36" s="91">
        <f t="shared" si="5"/>
        <v>9.667830138259402E-2</v>
      </c>
      <c r="O36" s="91">
        <f t="shared" si="5"/>
        <v>0.54757209948708263</v>
      </c>
      <c r="P36" s="91">
        <f t="shared" si="5"/>
        <v>2.1525144356269631E-2</v>
      </c>
      <c r="Q36" s="91">
        <f t="shared" si="5"/>
        <v>7.7477465914878488E-2</v>
      </c>
      <c r="R36" s="91">
        <f t="shared" si="5"/>
        <v>5.3097478813879363E-2</v>
      </c>
      <c r="S36" s="91">
        <f t="shared" si="5"/>
        <v>0.17417093103800077</v>
      </c>
      <c r="T36" s="91">
        <f t="shared" si="5"/>
        <v>0.2945314333623778</v>
      </c>
      <c r="U36" s="91">
        <f t="shared" si="5"/>
        <v>0.1717108842866728</v>
      </c>
      <c r="V36" s="91">
        <f t="shared" si="5"/>
        <v>0.31378586028398886</v>
      </c>
      <c r="W36" s="91">
        <f t="shared" si="5"/>
        <v>7.5591083165678488E-2</v>
      </c>
      <c r="X36" s="91">
        <f t="shared" si="5"/>
        <v>0.14402928177919999</v>
      </c>
      <c r="Y36" s="91">
        <f t="shared" si="5"/>
        <v>0.17929452210261079</v>
      </c>
      <c r="Z36" s="91">
        <f t="shared" si="5"/>
        <v>4.1670593934676613E-2</v>
      </c>
      <c r="AA36" s="91">
        <f t="shared" si="5"/>
        <v>0.21338900130937871</v>
      </c>
      <c r="AB36" s="91">
        <f t="shared" si="5"/>
        <v>3.9969333677974943E-2</v>
      </c>
      <c r="AC36" s="91">
        <f t="shared" si="5"/>
        <v>0.43501535727689822</v>
      </c>
      <c r="AD36" s="91">
        <f t="shared" si="5"/>
        <v>0.13309480145577374</v>
      </c>
      <c r="AE36" s="91">
        <f t="shared" si="5"/>
        <v>0.1525164584801417</v>
      </c>
      <c r="AF36" s="91">
        <f t="shared" si="5"/>
        <v>5.1911675745089557E-2</v>
      </c>
      <c r="AG36" s="91">
        <f t="shared" si="5"/>
        <v>0.40757868044563877</v>
      </c>
      <c r="AH36" s="91">
        <f t="shared" si="5"/>
        <v>0.40701725928860411</v>
      </c>
      <c r="AI36" s="91">
        <f t="shared" si="5"/>
        <v>6.0480802265539819E-2</v>
      </c>
      <c r="AJ36" s="91">
        <f t="shared" si="5"/>
        <v>6.2209937384936478E-2</v>
      </c>
      <c r="AK36" s="91">
        <f t="shared" si="5"/>
        <v>0.12227810282695395</v>
      </c>
      <c r="AL36" s="91">
        <f t="shared" si="5"/>
        <v>0.13781939792978262</v>
      </c>
      <c r="AM36" s="91">
        <f t="shared" si="5"/>
        <v>0.11307817322991802</v>
      </c>
      <c r="AN36" s="91">
        <f t="shared" si="5"/>
        <v>0.51075810584523595</v>
      </c>
    </row>
    <row r="37" spans="2:40" x14ac:dyDescent="0.25">
      <c r="B37" s="66" t="s">
        <v>403</v>
      </c>
      <c r="C37" s="91">
        <f t="shared" si="5"/>
        <v>1.4580173360657686E-2</v>
      </c>
      <c r="D37" s="91">
        <f t="shared" si="5"/>
        <v>0</v>
      </c>
      <c r="E37" s="91">
        <f t="shared" si="5"/>
        <v>0</v>
      </c>
      <c r="F37" s="91">
        <f t="shared" si="5"/>
        <v>2.2580150432838644E-2</v>
      </c>
      <c r="G37" s="91">
        <f t="shared" si="5"/>
        <v>0.21186185546531286</v>
      </c>
      <c r="H37" s="91">
        <f t="shared" si="5"/>
        <v>0.1253145120320984</v>
      </c>
      <c r="I37" s="91">
        <f t="shared" si="5"/>
        <v>0</v>
      </c>
      <c r="J37" s="91">
        <f t="shared" si="5"/>
        <v>7.9459921083399748E-3</v>
      </c>
      <c r="K37" s="91">
        <f t="shared" si="5"/>
        <v>0</v>
      </c>
      <c r="L37" s="91">
        <f t="shared" si="5"/>
        <v>0</v>
      </c>
      <c r="M37" s="91">
        <f t="shared" si="5"/>
        <v>0</v>
      </c>
      <c r="N37" s="91">
        <f t="shared" si="5"/>
        <v>2.6064591022742683E-3</v>
      </c>
      <c r="O37" s="91">
        <f t="shared" si="5"/>
        <v>2.9439163565695384E-2</v>
      </c>
      <c r="P37" s="91">
        <f t="shared" si="5"/>
        <v>1.157180405925823E-3</v>
      </c>
      <c r="Q37" s="91">
        <f t="shared" si="5"/>
        <v>2.9421822499320943E-3</v>
      </c>
      <c r="R37" s="91">
        <f t="shared" si="5"/>
        <v>0.18886541033401258</v>
      </c>
      <c r="S37" s="91">
        <f t="shared" si="5"/>
        <v>5.2547749324770583E-2</v>
      </c>
      <c r="T37" s="91">
        <f t="shared" si="5"/>
        <v>2.2112360926451451E-2</v>
      </c>
      <c r="U37" s="91">
        <f t="shared" si="5"/>
        <v>3.8296475398347615E-2</v>
      </c>
      <c r="V37" s="91">
        <f t="shared" si="5"/>
        <v>2.5261120542115423E-2</v>
      </c>
      <c r="W37" s="91">
        <f t="shared" si="5"/>
        <v>3.6297658220282262E-4</v>
      </c>
      <c r="X37" s="91">
        <f t="shared" si="5"/>
        <v>3.42374823681545E-2</v>
      </c>
      <c r="Y37" s="91">
        <f t="shared" si="5"/>
        <v>2.9552745069535303E-2</v>
      </c>
      <c r="Z37" s="91">
        <f t="shared" si="5"/>
        <v>0</v>
      </c>
      <c r="AA37" s="91">
        <f t="shared" si="5"/>
        <v>4.5688077196964889E-2</v>
      </c>
      <c r="AB37" s="91">
        <f t="shared" si="5"/>
        <v>1.4313801740748429E-2</v>
      </c>
      <c r="AC37" s="91">
        <f t="shared" si="5"/>
        <v>0</v>
      </c>
      <c r="AD37" s="91">
        <f t="shared" si="5"/>
        <v>0</v>
      </c>
      <c r="AE37" s="91">
        <f t="shared" si="5"/>
        <v>2.3324597972452787E-2</v>
      </c>
      <c r="AF37" s="91">
        <f t="shared" si="5"/>
        <v>0.14133718138184825</v>
      </c>
      <c r="AG37" s="91">
        <f t="shared" si="5"/>
        <v>7.874218416361968E-3</v>
      </c>
      <c r="AH37" s="91">
        <f t="shared" si="5"/>
        <v>0</v>
      </c>
      <c r="AI37" s="91">
        <f t="shared" si="5"/>
        <v>0</v>
      </c>
      <c r="AJ37" s="91">
        <f t="shared" si="5"/>
        <v>3.0630612150706917E-2</v>
      </c>
      <c r="AK37" s="91">
        <f t="shared" si="5"/>
        <v>1.8398373153282306E-2</v>
      </c>
      <c r="AL37" s="91">
        <f t="shared" si="5"/>
        <v>1.8676436427499853E-2</v>
      </c>
      <c r="AM37" s="91">
        <f t="shared" si="5"/>
        <v>7.2632449664095785E-3</v>
      </c>
      <c r="AN37" s="91">
        <f t="shared" si="5"/>
        <v>0.11875756345875402</v>
      </c>
    </row>
    <row r="38" spans="2:40" x14ac:dyDescent="0.25">
      <c r="B38" s="66" t="s">
        <v>404</v>
      </c>
      <c r="C38" s="91">
        <f t="shared" si="5"/>
        <v>0.12119947411714919</v>
      </c>
      <c r="D38" s="91">
        <f t="shared" si="5"/>
        <v>2.4818125553951374E-2</v>
      </c>
      <c r="E38" s="91">
        <f t="shared" si="5"/>
        <v>0</v>
      </c>
      <c r="F38" s="91">
        <f t="shared" si="5"/>
        <v>2.2062288912098996E-2</v>
      </c>
      <c r="G38" s="91">
        <f t="shared" si="5"/>
        <v>2.0858952781579367E-2</v>
      </c>
      <c r="H38" s="91">
        <f t="shared" si="5"/>
        <v>3.3801997728120071E-2</v>
      </c>
      <c r="I38" s="91">
        <f t="shared" si="5"/>
        <v>0.22021662484730709</v>
      </c>
      <c r="J38" s="91">
        <f t="shared" si="5"/>
        <v>6.60518035900199E-2</v>
      </c>
      <c r="K38" s="91">
        <f t="shared" si="5"/>
        <v>0.13020176826628763</v>
      </c>
      <c r="L38" s="91">
        <f t="shared" si="5"/>
        <v>0</v>
      </c>
      <c r="M38" s="91">
        <f t="shared" si="5"/>
        <v>3.8038549692230264E-2</v>
      </c>
      <c r="N38" s="91">
        <f t="shared" si="5"/>
        <v>5.2480359810003645E-2</v>
      </c>
      <c r="O38" s="91">
        <f t="shared" si="5"/>
        <v>2.9439163565695384E-2</v>
      </c>
      <c r="P38" s="91">
        <f t="shared" si="5"/>
        <v>1.157180405925823E-3</v>
      </c>
      <c r="Q38" s="91">
        <f t="shared" si="5"/>
        <v>5.29953157832448E-3</v>
      </c>
      <c r="R38" s="91">
        <f t="shared" si="5"/>
        <v>1.8594858516911721E-2</v>
      </c>
      <c r="S38" s="91">
        <f t="shared" si="5"/>
        <v>1.1298346694731868E-2</v>
      </c>
      <c r="T38" s="91">
        <f t="shared" si="5"/>
        <v>1.503684652837464E-2</v>
      </c>
      <c r="U38" s="91">
        <f t="shared" si="5"/>
        <v>1.1320645115561977E-2</v>
      </c>
      <c r="V38" s="91">
        <f t="shared" si="5"/>
        <v>1.4840589377837105E-2</v>
      </c>
      <c r="W38" s="91">
        <f t="shared" si="5"/>
        <v>2.985119412036013E-3</v>
      </c>
      <c r="X38" s="91">
        <f t="shared" si="5"/>
        <v>1.3176330979289528E-2</v>
      </c>
      <c r="Y38" s="91">
        <f t="shared" si="5"/>
        <v>2.5744868057627716E-2</v>
      </c>
      <c r="Z38" s="91">
        <f t="shared" si="5"/>
        <v>3.1798202274065539E-2</v>
      </c>
      <c r="AA38" s="91">
        <f t="shared" si="5"/>
        <v>6.433095490168167E-2</v>
      </c>
      <c r="AB38" s="91">
        <f t="shared" si="5"/>
        <v>3.497819556068921E-3</v>
      </c>
      <c r="AC38" s="91">
        <f t="shared" si="5"/>
        <v>0.12841862175141891</v>
      </c>
      <c r="AD38" s="91">
        <f t="shared" si="5"/>
        <v>2.7801870912956782E-2</v>
      </c>
      <c r="AE38" s="91">
        <f t="shared" si="5"/>
        <v>4.3102748083725974E-2</v>
      </c>
      <c r="AF38" s="91">
        <f t="shared" si="5"/>
        <v>1.4310787182841116E-2</v>
      </c>
      <c r="AG38" s="91">
        <f t="shared" si="5"/>
        <v>0.12143936535996412</v>
      </c>
      <c r="AH38" s="91">
        <f t="shared" si="5"/>
        <v>0.11918399718011985</v>
      </c>
      <c r="AI38" s="91">
        <f t="shared" si="5"/>
        <v>9.6575890295215999E-3</v>
      </c>
      <c r="AJ38" s="91">
        <f t="shared" si="5"/>
        <v>1.254660232511628E-2</v>
      </c>
      <c r="AK38" s="91">
        <f t="shared" si="5"/>
        <v>2.6737880611967708E-2</v>
      </c>
      <c r="AL38" s="91">
        <f t="shared" si="5"/>
        <v>1.933492970465548E-2</v>
      </c>
      <c r="AM38" s="91">
        <f t="shared" si="5"/>
        <v>1.9213623552960225E-2</v>
      </c>
      <c r="AN38" s="91">
        <f t="shared" si="5"/>
        <v>3.1742302028160134E-2</v>
      </c>
    </row>
    <row r="39" spans="2:40" x14ac:dyDescent="0.25">
      <c r="B39" s="67" t="s">
        <v>392</v>
      </c>
      <c r="C39" s="92">
        <f t="shared" si="5"/>
        <v>0.33238137918245664</v>
      </c>
      <c r="D39" s="92">
        <f t="shared" si="5"/>
        <v>0.13022233298796559</v>
      </c>
      <c r="E39" s="92">
        <f t="shared" si="5"/>
        <v>9.1262859790947948E-2</v>
      </c>
      <c r="F39" s="92">
        <f t="shared" si="5"/>
        <v>0.10764086426677145</v>
      </c>
      <c r="G39" s="92">
        <f t="shared" si="5"/>
        <v>0.29228343702151732</v>
      </c>
      <c r="H39" s="92">
        <f t="shared" si="5"/>
        <v>0.34658968360907583</v>
      </c>
      <c r="I39" s="92">
        <f t="shared" si="5"/>
        <v>0.73689721247566653</v>
      </c>
      <c r="J39" s="92">
        <f t="shared" si="5"/>
        <v>0.18114266474353105</v>
      </c>
      <c r="K39" s="92">
        <f t="shared" si="5"/>
        <v>0.26395973856934307</v>
      </c>
      <c r="L39" s="92">
        <f t="shared" si="5"/>
        <v>0.15048531405125395</v>
      </c>
      <c r="M39" s="92">
        <f t="shared" si="5"/>
        <v>0.19959065039052976</v>
      </c>
      <c r="N39" s="92">
        <f t="shared" si="5"/>
        <v>0.15176512029487194</v>
      </c>
      <c r="O39" s="92">
        <f t="shared" si="5"/>
        <v>0.60645042661847337</v>
      </c>
      <c r="P39" s="92">
        <f t="shared" si="5"/>
        <v>2.3839505168121278E-2</v>
      </c>
      <c r="Q39" s="92">
        <f t="shared" si="5"/>
        <v>8.571917974313506E-2</v>
      </c>
      <c r="R39" s="92">
        <f t="shared" si="5"/>
        <v>0.26055774766480366</v>
      </c>
      <c r="S39" s="92">
        <f t="shared" si="5"/>
        <v>0.23801702705750324</v>
      </c>
      <c r="T39" s="92">
        <f t="shared" si="5"/>
        <v>0.33168064081720389</v>
      </c>
      <c r="U39" s="92">
        <f t="shared" si="5"/>
        <v>0.22132800480058237</v>
      </c>
      <c r="V39" s="92">
        <f t="shared" si="5"/>
        <v>0.35388757020394135</v>
      </c>
      <c r="W39" s="92">
        <f t="shared" si="5"/>
        <v>7.8939179159917314E-2</v>
      </c>
      <c r="X39" s="92">
        <f t="shared" si="5"/>
        <v>0.19144309512664401</v>
      </c>
      <c r="Y39" s="92">
        <f t="shared" si="5"/>
        <v>0.23459213522977382</v>
      </c>
      <c r="Z39" s="92">
        <f t="shared" si="5"/>
        <v>7.3468796208742151E-2</v>
      </c>
      <c r="AA39" s="92">
        <f t="shared" si="5"/>
        <v>0.32340803340802526</v>
      </c>
      <c r="AB39" s="92">
        <f t="shared" si="5"/>
        <v>5.7780954974792298E-2</v>
      </c>
      <c r="AC39" s="92">
        <f t="shared" si="5"/>
        <v>0.56343397902831716</v>
      </c>
      <c r="AD39" s="92">
        <f t="shared" si="5"/>
        <v>0.16089667236873054</v>
      </c>
      <c r="AE39" s="92">
        <f t="shared" si="5"/>
        <v>0.21894380453632045</v>
      </c>
      <c r="AF39" s="92">
        <f t="shared" si="5"/>
        <v>0.20755964430977894</v>
      </c>
      <c r="AG39" s="92">
        <f t="shared" si="5"/>
        <v>0.5368922642219649</v>
      </c>
      <c r="AH39" s="92">
        <f t="shared" si="5"/>
        <v>0.52620125646872395</v>
      </c>
      <c r="AI39" s="92">
        <f t="shared" si="5"/>
        <v>7.0138391295061414E-2</v>
      </c>
      <c r="AJ39" s="92">
        <f t="shared" si="5"/>
        <v>0.10538715186075968</v>
      </c>
      <c r="AK39" s="92">
        <f t="shared" si="5"/>
        <v>0.16741435659220397</v>
      </c>
      <c r="AL39" s="92">
        <f t="shared" si="5"/>
        <v>0.17583076406193796</v>
      </c>
      <c r="AM39" s="92">
        <f t="shared" si="5"/>
        <v>0.13955504174928782</v>
      </c>
      <c r="AN39" s="92">
        <f t="shared" si="5"/>
        <v>0.66125797133215014</v>
      </c>
    </row>
    <row r="40" spans="2:40" x14ac:dyDescent="0.25">
      <c r="B40" s="69" t="s">
        <v>2</v>
      </c>
      <c r="C40" s="93">
        <f t="shared" si="5"/>
        <v>1</v>
      </c>
      <c r="D40" s="93">
        <f t="shared" si="5"/>
        <v>1</v>
      </c>
      <c r="E40" s="93">
        <f t="shared" si="5"/>
        <v>1</v>
      </c>
      <c r="F40" s="93">
        <f t="shared" si="5"/>
        <v>1</v>
      </c>
      <c r="G40" s="93">
        <f t="shared" si="5"/>
        <v>1</v>
      </c>
      <c r="H40" s="93">
        <f t="shared" si="5"/>
        <v>1</v>
      </c>
      <c r="I40" s="93">
        <f t="shared" si="5"/>
        <v>1</v>
      </c>
      <c r="J40" s="93">
        <f t="shared" si="5"/>
        <v>1</v>
      </c>
      <c r="K40" s="93">
        <f t="shared" si="5"/>
        <v>1</v>
      </c>
      <c r="L40" s="93">
        <f t="shared" si="5"/>
        <v>1</v>
      </c>
      <c r="M40" s="93">
        <f t="shared" si="5"/>
        <v>1</v>
      </c>
      <c r="N40" s="93">
        <f t="shared" si="5"/>
        <v>1</v>
      </c>
      <c r="O40" s="93">
        <f t="shared" si="5"/>
        <v>1</v>
      </c>
      <c r="P40" s="93">
        <f t="shared" si="5"/>
        <v>1</v>
      </c>
      <c r="Q40" s="93">
        <f t="shared" si="5"/>
        <v>1</v>
      </c>
      <c r="R40" s="93">
        <f t="shared" si="5"/>
        <v>1</v>
      </c>
      <c r="S40" s="93">
        <f t="shared" si="5"/>
        <v>1</v>
      </c>
      <c r="T40" s="93">
        <f t="shared" si="5"/>
        <v>1</v>
      </c>
      <c r="U40" s="93">
        <f t="shared" si="5"/>
        <v>1</v>
      </c>
      <c r="V40" s="93">
        <f t="shared" si="5"/>
        <v>1</v>
      </c>
      <c r="W40" s="93">
        <f t="shared" si="5"/>
        <v>1</v>
      </c>
      <c r="X40" s="93">
        <f t="shared" ref="X40:AN40" si="6">+X20/X$20</f>
        <v>1</v>
      </c>
      <c r="Y40" s="93">
        <f t="shared" si="6"/>
        <v>1</v>
      </c>
      <c r="Z40" s="93">
        <f t="shared" si="6"/>
        <v>1</v>
      </c>
      <c r="AA40" s="93">
        <f t="shared" si="6"/>
        <v>1</v>
      </c>
      <c r="AB40" s="93">
        <f t="shared" si="6"/>
        <v>1</v>
      </c>
      <c r="AC40" s="93">
        <f t="shared" si="6"/>
        <v>1</v>
      </c>
      <c r="AD40" s="93">
        <f t="shared" si="6"/>
        <v>1</v>
      </c>
      <c r="AE40" s="93">
        <f t="shared" si="6"/>
        <v>1</v>
      </c>
      <c r="AF40" s="93">
        <f t="shared" si="6"/>
        <v>1</v>
      </c>
      <c r="AG40" s="93">
        <f t="shared" si="6"/>
        <v>1</v>
      </c>
      <c r="AH40" s="93">
        <f t="shared" si="6"/>
        <v>1</v>
      </c>
      <c r="AI40" s="93">
        <f t="shared" si="6"/>
        <v>1</v>
      </c>
      <c r="AJ40" s="93">
        <f t="shared" si="6"/>
        <v>1</v>
      </c>
      <c r="AK40" s="93">
        <f t="shared" si="6"/>
        <v>1</v>
      </c>
      <c r="AL40" s="93">
        <f t="shared" si="6"/>
        <v>1</v>
      </c>
      <c r="AM40" s="93">
        <f t="shared" si="6"/>
        <v>1</v>
      </c>
      <c r="AN40" s="93">
        <f t="shared" si="6"/>
        <v>1</v>
      </c>
    </row>
  </sheetData>
  <mergeCells count="3">
    <mergeCell ref="B3:AN3"/>
    <mergeCell ref="B4:AN4"/>
    <mergeCell ref="B26:AN26"/>
  </mergeCell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40"/>
  <sheetViews>
    <sheetView workbookViewId="0">
      <selection activeCell="N12" sqref="N12"/>
    </sheetView>
  </sheetViews>
  <sheetFormatPr baseColWidth="10" defaultRowHeight="15" x14ac:dyDescent="0.25"/>
  <cols>
    <col min="2" max="2" width="27.85546875" bestFit="1" customWidth="1"/>
  </cols>
  <sheetData>
    <row r="2" spans="2:10" ht="15.75" thickBot="1" x14ac:dyDescent="0.3"/>
    <row r="3" spans="2:10" x14ac:dyDescent="0.25">
      <c r="B3" s="187" t="s">
        <v>430</v>
      </c>
      <c r="C3" s="188"/>
      <c r="D3" s="188"/>
      <c r="E3" s="188"/>
      <c r="F3" s="188"/>
      <c r="G3" s="188"/>
      <c r="H3" s="188"/>
      <c r="I3" s="188"/>
      <c r="J3" s="189"/>
    </row>
    <row r="4" spans="2:10" ht="15.75" thickBot="1" x14ac:dyDescent="0.3">
      <c r="B4" s="184" t="s">
        <v>397</v>
      </c>
      <c r="C4" s="185"/>
      <c r="D4" s="185"/>
      <c r="E4" s="185"/>
      <c r="F4" s="185"/>
      <c r="G4" s="185"/>
      <c r="H4" s="185"/>
      <c r="I4" s="185"/>
      <c r="J4" s="186"/>
    </row>
    <row r="5" spans="2:10" ht="26.25" thickBot="1" x14ac:dyDescent="0.3">
      <c r="B5" s="71" t="s">
        <v>377</v>
      </c>
      <c r="C5" s="75" t="s">
        <v>207</v>
      </c>
      <c r="D5" s="75" t="s">
        <v>431</v>
      </c>
      <c r="E5" s="72" t="s">
        <v>432</v>
      </c>
      <c r="F5" s="72" t="s">
        <v>433</v>
      </c>
      <c r="G5" s="75" t="s">
        <v>207</v>
      </c>
      <c r="H5" s="75" t="s">
        <v>327</v>
      </c>
      <c r="I5" s="75" t="s">
        <v>434</v>
      </c>
      <c r="J5" s="72" t="s">
        <v>435</v>
      </c>
    </row>
    <row r="6" spans="2:10" ht="15.75" thickBot="1" x14ac:dyDescent="0.3">
      <c r="B6" s="76" t="s">
        <v>379</v>
      </c>
      <c r="C6" s="76" t="s">
        <v>208</v>
      </c>
      <c r="D6" s="76" t="s">
        <v>88</v>
      </c>
      <c r="E6" s="76" t="s">
        <v>197</v>
      </c>
      <c r="F6" s="76" t="s">
        <v>137</v>
      </c>
      <c r="G6" s="76" t="s">
        <v>210</v>
      </c>
      <c r="H6" s="76" t="s">
        <v>329</v>
      </c>
      <c r="I6" s="76" t="s">
        <v>99</v>
      </c>
      <c r="J6" s="76" t="s">
        <v>211</v>
      </c>
    </row>
    <row r="7" spans="2:10" x14ac:dyDescent="0.25">
      <c r="B7" s="48" t="s">
        <v>380</v>
      </c>
      <c r="C7" s="77">
        <v>286940</v>
      </c>
      <c r="D7" s="77">
        <v>547295</v>
      </c>
      <c r="E7" s="77">
        <v>342164</v>
      </c>
      <c r="F7" s="77">
        <v>200638</v>
      </c>
      <c r="G7" s="77">
        <v>212573</v>
      </c>
      <c r="H7" s="84">
        <v>320178</v>
      </c>
      <c r="I7" s="77">
        <v>1454205</v>
      </c>
      <c r="J7" s="84">
        <v>253690.66666666666</v>
      </c>
    </row>
    <row r="8" spans="2:10" x14ac:dyDescent="0.25">
      <c r="B8" s="50" t="s">
        <v>381</v>
      </c>
      <c r="C8" s="78">
        <v>17396</v>
      </c>
      <c r="D8" s="78">
        <v>36450.5</v>
      </c>
      <c r="E8" s="78">
        <v>3994.5</v>
      </c>
      <c r="F8" s="78">
        <v>46418.666666666664</v>
      </c>
      <c r="G8" s="78">
        <v>12888</v>
      </c>
      <c r="H8" s="85">
        <v>72696</v>
      </c>
      <c r="I8" s="78">
        <v>186673</v>
      </c>
      <c r="J8" s="85">
        <v>43678.333333333336</v>
      </c>
    </row>
    <row r="9" spans="2:10" x14ac:dyDescent="0.25">
      <c r="B9" s="50" t="s">
        <v>382</v>
      </c>
      <c r="C9" s="78">
        <v>45339</v>
      </c>
      <c r="D9" s="78">
        <v>45104.5</v>
      </c>
      <c r="E9" s="78">
        <v>60213</v>
      </c>
      <c r="F9" s="78">
        <v>10782.333333333334</v>
      </c>
      <c r="G9" s="78">
        <v>33588</v>
      </c>
      <c r="H9" s="85">
        <v>75609</v>
      </c>
      <c r="I9" s="78">
        <v>149587</v>
      </c>
      <c r="J9" s="85">
        <v>27773</v>
      </c>
    </row>
    <row r="10" spans="2:10" x14ac:dyDescent="0.25">
      <c r="B10" s="50" t="s">
        <v>383</v>
      </c>
      <c r="C10" s="78">
        <v>101146</v>
      </c>
      <c r="D10" s="78">
        <v>80083</v>
      </c>
      <c r="E10" s="78">
        <v>102783</v>
      </c>
      <c r="F10" s="78">
        <v>100352</v>
      </c>
      <c r="G10" s="78">
        <v>74931</v>
      </c>
      <c r="H10" s="85">
        <v>14238</v>
      </c>
      <c r="I10" s="78">
        <v>785594</v>
      </c>
      <c r="J10" s="85">
        <v>223094.33333333334</v>
      </c>
    </row>
    <row r="11" spans="2:10" x14ac:dyDescent="0.25">
      <c r="B11" s="50" t="s">
        <v>384</v>
      </c>
      <c r="C11" s="78">
        <v>378630</v>
      </c>
      <c r="D11" s="78">
        <v>151449</v>
      </c>
      <c r="E11" s="78">
        <v>0</v>
      </c>
      <c r="F11" s="78">
        <v>0</v>
      </c>
      <c r="G11" s="78">
        <v>281036</v>
      </c>
      <c r="H11" s="85">
        <v>0</v>
      </c>
      <c r="I11" s="78">
        <v>0</v>
      </c>
      <c r="J11" s="85">
        <v>6619.333333333333</v>
      </c>
    </row>
    <row r="12" spans="2:10" x14ac:dyDescent="0.25">
      <c r="B12" s="50" t="s">
        <v>385</v>
      </c>
      <c r="C12" s="78">
        <v>268911</v>
      </c>
      <c r="D12" s="78">
        <v>472210</v>
      </c>
      <c r="E12" s="78">
        <v>81386.5</v>
      </c>
      <c r="F12" s="78">
        <v>105675</v>
      </c>
      <c r="G12" s="78">
        <v>199216</v>
      </c>
      <c r="H12" s="85">
        <v>1204382</v>
      </c>
      <c r="I12" s="78">
        <v>426463</v>
      </c>
      <c r="J12" s="85">
        <v>176056</v>
      </c>
    </row>
    <row r="13" spans="2:10" x14ac:dyDescent="0.25">
      <c r="B13" s="50" t="s">
        <v>386</v>
      </c>
      <c r="C13" s="78">
        <v>9312</v>
      </c>
      <c r="D13" s="78">
        <v>26861</v>
      </c>
      <c r="E13" s="78">
        <v>179766</v>
      </c>
      <c r="F13" s="78">
        <v>17991</v>
      </c>
      <c r="G13" s="78">
        <v>40123</v>
      </c>
      <c r="H13" s="85">
        <v>0</v>
      </c>
      <c r="I13" s="78">
        <v>305085</v>
      </c>
      <c r="J13" s="85">
        <v>4317.333333333333</v>
      </c>
    </row>
    <row r="14" spans="2:10" ht="15.75" thickBot="1" x14ac:dyDescent="0.3">
      <c r="B14" s="51" t="s">
        <v>387</v>
      </c>
      <c r="C14" s="79">
        <v>0</v>
      </c>
      <c r="D14" s="79">
        <v>464929</v>
      </c>
      <c r="E14" s="79">
        <v>0</v>
      </c>
      <c r="F14" s="79">
        <v>75287.666666666672</v>
      </c>
      <c r="G14" s="79">
        <v>0</v>
      </c>
      <c r="H14" s="86">
        <v>1491859</v>
      </c>
      <c r="I14" s="79">
        <v>0</v>
      </c>
      <c r="J14" s="86">
        <v>136415</v>
      </c>
    </row>
    <row r="15" spans="2:10" ht="15.75" thickBot="1" x14ac:dyDescent="0.3">
      <c r="B15" s="52" t="s">
        <v>388</v>
      </c>
      <c r="C15" s="80">
        <f>SUM(C7:C14)</f>
        <v>1107674</v>
      </c>
      <c r="D15" s="80">
        <f t="shared" ref="D15:J15" si="0">SUM(D7:D14)</f>
        <v>1824382</v>
      </c>
      <c r="E15" s="80">
        <f t="shared" si="0"/>
        <v>770307</v>
      </c>
      <c r="F15" s="80">
        <f t="shared" si="0"/>
        <v>557144.66666666663</v>
      </c>
      <c r="G15" s="80">
        <f t="shared" si="0"/>
        <v>854355</v>
      </c>
      <c r="H15" s="80">
        <f t="shared" si="0"/>
        <v>3178962</v>
      </c>
      <c r="I15" s="80">
        <f t="shared" si="0"/>
        <v>3307607</v>
      </c>
      <c r="J15" s="80">
        <f t="shared" si="0"/>
        <v>871644.00000000012</v>
      </c>
    </row>
    <row r="16" spans="2:10" x14ac:dyDescent="0.25">
      <c r="B16" s="54" t="s">
        <v>389</v>
      </c>
      <c r="C16" s="81">
        <v>160126</v>
      </c>
      <c r="D16" s="81">
        <v>740643.5</v>
      </c>
      <c r="E16" s="81">
        <v>93937</v>
      </c>
      <c r="F16" s="81">
        <v>85813</v>
      </c>
      <c r="G16" s="81">
        <v>118626</v>
      </c>
      <c r="H16" s="88">
        <v>550083</v>
      </c>
      <c r="I16" s="81">
        <v>2800129</v>
      </c>
      <c r="J16" s="88">
        <v>381165.33333333331</v>
      </c>
    </row>
    <row r="17" spans="2:10" x14ac:dyDescent="0.25">
      <c r="B17" s="50" t="s">
        <v>390</v>
      </c>
      <c r="C17" s="78">
        <v>6330</v>
      </c>
      <c r="D17" s="78">
        <v>5559.5</v>
      </c>
      <c r="E17" s="78">
        <v>0</v>
      </c>
      <c r="F17" s="78">
        <v>1102.6666666666667</v>
      </c>
      <c r="G17" s="78">
        <v>4689</v>
      </c>
      <c r="H17" s="85">
        <v>2461</v>
      </c>
      <c r="I17" s="78">
        <v>0</v>
      </c>
      <c r="J17" s="85">
        <v>1892.6666666666667</v>
      </c>
    </row>
    <row r="18" spans="2:10" ht="15.75" thickBot="1" x14ac:dyDescent="0.3">
      <c r="B18" s="51" t="s">
        <v>391</v>
      </c>
      <c r="C18" s="79">
        <v>199418</v>
      </c>
      <c r="D18" s="79">
        <v>285719</v>
      </c>
      <c r="E18" s="79">
        <v>1650.5</v>
      </c>
      <c r="F18" s="79">
        <v>1616</v>
      </c>
      <c r="G18" s="79">
        <v>147735</v>
      </c>
      <c r="H18" s="86">
        <v>167411</v>
      </c>
      <c r="I18" s="79">
        <v>300795</v>
      </c>
      <c r="J18" s="86">
        <v>7931</v>
      </c>
    </row>
    <row r="19" spans="2:10" ht="15.75" thickBot="1" x14ac:dyDescent="0.3">
      <c r="B19" s="52" t="s">
        <v>392</v>
      </c>
      <c r="C19" s="80">
        <f>SUM(C16:C18)</f>
        <v>365874</v>
      </c>
      <c r="D19" s="80">
        <f t="shared" ref="D19:J19" si="1">SUM(D16:D18)</f>
        <v>1031922</v>
      </c>
      <c r="E19" s="80">
        <f t="shared" si="1"/>
        <v>95587.5</v>
      </c>
      <c r="F19" s="80">
        <f t="shared" si="1"/>
        <v>88531.666666666672</v>
      </c>
      <c r="G19" s="80">
        <f t="shared" si="1"/>
        <v>271050</v>
      </c>
      <c r="H19" s="80">
        <f t="shared" si="1"/>
        <v>719955</v>
      </c>
      <c r="I19" s="80">
        <f t="shared" si="1"/>
        <v>3100924</v>
      </c>
      <c r="J19" s="80">
        <f t="shared" si="1"/>
        <v>390989</v>
      </c>
    </row>
    <row r="20" spans="2:10" ht="15.75" thickBot="1" x14ac:dyDescent="0.3">
      <c r="B20" s="55" t="s">
        <v>393</v>
      </c>
      <c r="C20" s="82">
        <f>+C15+C19</f>
        <v>1473548</v>
      </c>
      <c r="D20" s="82">
        <f t="shared" ref="D20:J20" si="2">+D15+D19</f>
        <v>2856304</v>
      </c>
      <c r="E20" s="82">
        <f t="shared" si="2"/>
        <v>865894.5</v>
      </c>
      <c r="F20" s="82">
        <f t="shared" si="2"/>
        <v>645676.33333333326</v>
      </c>
      <c r="G20" s="82">
        <f t="shared" si="2"/>
        <v>1125405</v>
      </c>
      <c r="H20" s="82">
        <f t="shared" si="2"/>
        <v>3898917</v>
      </c>
      <c r="I20" s="82">
        <f t="shared" si="2"/>
        <v>6408531</v>
      </c>
      <c r="J20" s="82">
        <f t="shared" si="2"/>
        <v>1262633</v>
      </c>
    </row>
    <row r="21" spans="2:10" x14ac:dyDescent="0.25">
      <c r="B21" s="54" t="s">
        <v>394</v>
      </c>
      <c r="C21" s="81">
        <v>546</v>
      </c>
      <c r="D21" s="81">
        <v>606</v>
      </c>
      <c r="E21" s="81">
        <v>325</v>
      </c>
      <c r="F21" s="81">
        <v>1537</v>
      </c>
      <c r="G21" s="81">
        <v>404</v>
      </c>
      <c r="H21" s="88">
        <v>68</v>
      </c>
      <c r="I21" s="81">
        <v>51</v>
      </c>
      <c r="J21" s="88">
        <v>1262</v>
      </c>
    </row>
    <row r="22" spans="2:10" x14ac:dyDescent="0.25">
      <c r="B22" s="50" t="s">
        <v>395</v>
      </c>
      <c r="C22" s="78">
        <v>384</v>
      </c>
      <c r="D22" s="78">
        <v>649</v>
      </c>
      <c r="E22" s="78">
        <v>136</v>
      </c>
      <c r="F22" s="78">
        <v>462</v>
      </c>
      <c r="G22" s="78">
        <v>367</v>
      </c>
      <c r="H22" s="85">
        <v>81</v>
      </c>
      <c r="I22" s="78">
        <v>23</v>
      </c>
      <c r="J22" s="85">
        <v>393</v>
      </c>
    </row>
    <row r="23" spans="2:10" ht="15.75" thickBot="1" x14ac:dyDescent="0.3">
      <c r="B23" s="57" t="s">
        <v>396</v>
      </c>
      <c r="C23" s="83">
        <v>1</v>
      </c>
      <c r="D23" s="83">
        <v>3</v>
      </c>
      <c r="E23" s="83">
        <v>4</v>
      </c>
      <c r="F23" s="83">
        <v>4</v>
      </c>
      <c r="G23" s="83">
        <v>2</v>
      </c>
      <c r="H23" s="90">
        <v>1</v>
      </c>
      <c r="I23" s="83">
        <v>1</v>
      </c>
      <c r="J23" s="90">
        <v>5</v>
      </c>
    </row>
    <row r="25" spans="2:10" ht="15.75" thickBot="1" x14ac:dyDescent="0.3"/>
    <row r="26" spans="2:10" ht="15.75" thickBot="1" x14ac:dyDescent="0.3">
      <c r="B26" s="181" t="s">
        <v>399</v>
      </c>
      <c r="C26" s="182"/>
      <c r="D26" s="182"/>
      <c r="E26" s="182"/>
      <c r="F26" s="182"/>
      <c r="G26" s="182"/>
      <c r="H26" s="182"/>
      <c r="I26" s="182"/>
      <c r="J26" s="182"/>
    </row>
    <row r="27" spans="2:10" x14ac:dyDescent="0.25">
      <c r="B27" s="64" t="s">
        <v>380</v>
      </c>
      <c r="C27" s="91">
        <f t="shared" ref="C27:J40" si="3">+C7/C$20</f>
        <v>0.1947272840789713</v>
      </c>
      <c r="D27" s="91">
        <f t="shared" si="3"/>
        <v>0.19160950655112341</v>
      </c>
      <c r="E27" s="91">
        <f t="shared" si="3"/>
        <v>0.39515668479243143</v>
      </c>
      <c r="F27" s="91">
        <f t="shared" si="3"/>
        <v>0.31074083041606504</v>
      </c>
      <c r="G27" s="91">
        <f t="shared" si="3"/>
        <v>0.18888577889737473</v>
      </c>
      <c r="H27" s="91">
        <f t="shared" si="3"/>
        <v>8.2119727093446712E-2</v>
      </c>
      <c r="I27" s="91">
        <f t="shared" si="3"/>
        <v>0.2269170579029734</v>
      </c>
      <c r="J27" s="91">
        <f t="shared" si="3"/>
        <v>0.20092193588055013</v>
      </c>
    </row>
    <row r="28" spans="2:10" x14ac:dyDescent="0.25">
      <c r="B28" s="66" t="s">
        <v>400</v>
      </c>
      <c r="C28" s="91">
        <f t="shared" si="3"/>
        <v>1.1805519738752997E-2</v>
      </c>
      <c r="D28" s="91">
        <f t="shared" si="3"/>
        <v>1.2761421753426806E-2</v>
      </c>
      <c r="E28" s="91">
        <f t="shared" si="3"/>
        <v>4.6131485995118343E-3</v>
      </c>
      <c r="F28" s="91">
        <f t="shared" si="3"/>
        <v>7.1891541117866595E-2</v>
      </c>
      <c r="G28" s="91">
        <f t="shared" si="3"/>
        <v>1.1451877324163301E-2</v>
      </c>
      <c r="H28" s="91">
        <f t="shared" si="3"/>
        <v>1.8645177622401296E-2</v>
      </c>
      <c r="I28" s="91">
        <f t="shared" si="3"/>
        <v>2.9128828431976065E-2</v>
      </c>
      <c r="J28" s="91">
        <f t="shared" si="3"/>
        <v>3.4593055411456325E-2</v>
      </c>
    </row>
    <row r="29" spans="2:10" x14ac:dyDescent="0.25">
      <c r="B29" s="66" t="s">
        <v>382</v>
      </c>
      <c r="C29" s="91">
        <f t="shared" si="3"/>
        <v>3.0768593897178783E-2</v>
      </c>
      <c r="D29" s="91">
        <f t="shared" si="3"/>
        <v>1.5791211299637575E-2</v>
      </c>
      <c r="E29" s="91">
        <f t="shared" si="3"/>
        <v>6.9538494585656793E-2</v>
      </c>
      <c r="F29" s="91">
        <f t="shared" si="3"/>
        <v>1.6699285348851258E-2</v>
      </c>
      <c r="G29" s="91">
        <f t="shared" si="3"/>
        <v>2.9845255707945141E-2</v>
      </c>
      <c r="H29" s="91">
        <f t="shared" si="3"/>
        <v>1.9392308171730765E-2</v>
      </c>
      <c r="I29" s="91">
        <f t="shared" si="3"/>
        <v>2.3341854787001889E-2</v>
      </c>
      <c r="J29" s="91">
        <f t="shared" si="3"/>
        <v>2.1996098628817715E-2</v>
      </c>
    </row>
    <row r="30" spans="2:10" x14ac:dyDescent="0.25">
      <c r="B30" s="66" t="s">
        <v>383</v>
      </c>
      <c r="C30" s="91">
        <f t="shared" si="3"/>
        <v>6.8641130115883561E-2</v>
      </c>
      <c r="D30" s="91">
        <f t="shared" si="3"/>
        <v>2.8037281745920604E-2</v>
      </c>
      <c r="E30" s="91">
        <f t="shared" si="3"/>
        <v>0.1187015277265302</v>
      </c>
      <c r="F30" s="91">
        <f t="shared" si="3"/>
        <v>0.1554215244067074</v>
      </c>
      <c r="G30" s="91">
        <f t="shared" si="3"/>
        <v>6.6581364042278116E-2</v>
      </c>
      <c r="H30" s="91">
        <f t="shared" si="3"/>
        <v>3.6517833029018057E-3</v>
      </c>
      <c r="I30" s="91">
        <f t="shared" si="3"/>
        <v>0.12258565964649309</v>
      </c>
      <c r="J30" s="91">
        <f t="shared" si="3"/>
        <v>0.17668976918339163</v>
      </c>
    </row>
    <row r="31" spans="2:10" x14ac:dyDescent="0.25">
      <c r="B31" s="66" t="s">
        <v>401</v>
      </c>
      <c r="C31" s="91">
        <f t="shared" si="3"/>
        <v>0.25695124963693072</v>
      </c>
      <c r="D31" s="91">
        <f t="shared" si="3"/>
        <v>5.302271746984915E-2</v>
      </c>
      <c r="E31" s="91">
        <f t="shared" si="3"/>
        <v>0</v>
      </c>
      <c r="F31" s="91">
        <f t="shared" si="3"/>
        <v>0</v>
      </c>
      <c r="G31" s="91">
        <f t="shared" si="3"/>
        <v>0.24971987862147405</v>
      </c>
      <c r="H31" s="91">
        <f t="shared" si="3"/>
        <v>0</v>
      </c>
      <c r="I31" s="91">
        <f t="shared" si="3"/>
        <v>0</v>
      </c>
      <c r="J31" s="91">
        <f t="shared" si="3"/>
        <v>5.2424840261052364E-3</v>
      </c>
    </row>
    <row r="32" spans="2:10" x14ac:dyDescent="0.25">
      <c r="B32" s="66" t="s">
        <v>385</v>
      </c>
      <c r="C32" s="91">
        <f t="shared" si="3"/>
        <v>0.18249218892089025</v>
      </c>
      <c r="D32" s="91">
        <f t="shared" si="3"/>
        <v>0.16532203855051844</v>
      </c>
      <c r="E32" s="91">
        <f t="shared" si="3"/>
        <v>9.3991242582092849E-2</v>
      </c>
      <c r="F32" s="91">
        <f t="shared" si="3"/>
        <v>0.16366559302932482</v>
      </c>
      <c r="G32" s="91">
        <f t="shared" si="3"/>
        <v>0.17701716271031318</v>
      </c>
      <c r="H32" s="91">
        <f t="shared" si="3"/>
        <v>0.30890167705544896</v>
      </c>
      <c r="I32" s="91">
        <f t="shared" si="3"/>
        <v>6.6546139825179901E-2</v>
      </c>
      <c r="J32" s="91">
        <f t="shared" si="3"/>
        <v>0.13943560797159588</v>
      </c>
    </row>
    <row r="33" spans="2:10" x14ac:dyDescent="0.25">
      <c r="B33" s="66" t="s">
        <v>402</v>
      </c>
      <c r="C33" s="91">
        <f t="shared" si="3"/>
        <v>6.3194412397831632E-3</v>
      </c>
      <c r="D33" s="91">
        <f t="shared" si="3"/>
        <v>9.4041110470034009E-3</v>
      </c>
      <c r="E33" s="91">
        <f t="shared" si="3"/>
        <v>0.207607277791925</v>
      </c>
      <c r="F33" s="91">
        <f t="shared" si="3"/>
        <v>2.7863805859385693E-2</v>
      </c>
      <c r="G33" s="91">
        <f t="shared" si="3"/>
        <v>3.565205414939511E-2</v>
      </c>
      <c r="H33" s="91">
        <f t="shared" si="3"/>
        <v>0</v>
      </c>
      <c r="I33" s="91">
        <f t="shared" si="3"/>
        <v>4.7606073841259408E-2</v>
      </c>
      <c r="J33" s="91">
        <f t="shared" si="3"/>
        <v>3.4193097545631495E-3</v>
      </c>
    </row>
    <row r="34" spans="2:10" x14ac:dyDescent="0.25">
      <c r="B34" s="66" t="s">
        <v>387</v>
      </c>
      <c r="C34" s="91">
        <f t="shared" si="3"/>
        <v>0</v>
      </c>
      <c r="D34" s="91">
        <f t="shared" si="3"/>
        <v>0.1627729401352237</v>
      </c>
      <c r="E34" s="91">
        <f t="shared" si="3"/>
        <v>0</v>
      </c>
      <c r="F34" s="91">
        <f t="shared" si="3"/>
        <v>0.1166027973768075</v>
      </c>
      <c r="G34" s="91">
        <f t="shared" si="3"/>
        <v>0</v>
      </c>
      <c r="H34" s="91">
        <f t="shared" si="3"/>
        <v>0.38263420329286313</v>
      </c>
      <c r="I34" s="91">
        <f t="shared" si="3"/>
        <v>0</v>
      </c>
      <c r="J34" s="91">
        <f t="shared" si="3"/>
        <v>0.10804010349800773</v>
      </c>
    </row>
    <row r="35" spans="2:10" x14ac:dyDescent="0.25">
      <c r="B35" s="67" t="s">
        <v>388</v>
      </c>
      <c r="C35" s="92">
        <f t="shared" si="3"/>
        <v>0.75170540762839078</v>
      </c>
      <c r="D35" s="92">
        <f t="shared" si="3"/>
        <v>0.63872122855270308</v>
      </c>
      <c r="E35" s="92">
        <f t="shared" si="3"/>
        <v>0.88960837607814813</v>
      </c>
      <c r="F35" s="92">
        <f t="shared" si="3"/>
        <v>0.86288537755500827</v>
      </c>
      <c r="G35" s="92">
        <f t="shared" si="3"/>
        <v>0.75915337145294359</v>
      </c>
      <c r="H35" s="92">
        <f t="shared" si="3"/>
        <v>0.81534487653879273</v>
      </c>
      <c r="I35" s="92">
        <f t="shared" si="3"/>
        <v>0.51612561443488381</v>
      </c>
      <c r="J35" s="92">
        <f t="shared" si="3"/>
        <v>0.69033836435448792</v>
      </c>
    </row>
    <row r="36" spans="2:10" x14ac:dyDescent="0.25">
      <c r="B36" s="66" t="s">
        <v>389</v>
      </c>
      <c r="C36" s="91">
        <f t="shared" si="3"/>
        <v>0.10866697250445863</v>
      </c>
      <c r="D36" s="91">
        <f t="shared" si="3"/>
        <v>0.25930135587808578</v>
      </c>
      <c r="E36" s="91">
        <f t="shared" si="3"/>
        <v>0.10848550256411145</v>
      </c>
      <c r="F36" s="91">
        <f t="shared" si="3"/>
        <v>0.13290405048143317</v>
      </c>
      <c r="G36" s="91">
        <f t="shared" si="3"/>
        <v>0.10540738667413065</v>
      </c>
      <c r="H36" s="91">
        <f t="shared" si="3"/>
        <v>0.14108610160206025</v>
      </c>
      <c r="I36" s="91">
        <f t="shared" si="3"/>
        <v>0.43693773190767121</v>
      </c>
      <c r="J36" s="91">
        <f t="shared" si="3"/>
        <v>0.30188133316120624</v>
      </c>
    </row>
    <row r="37" spans="2:10" x14ac:dyDescent="0.25">
      <c r="B37" s="66" t="s">
        <v>403</v>
      </c>
      <c r="C37" s="91">
        <f t="shared" si="3"/>
        <v>4.2957541932804356E-3</v>
      </c>
      <c r="D37" s="91">
        <f t="shared" si="3"/>
        <v>1.9463964620012437E-3</v>
      </c>
      <c r="E37" s="91">
        <f t="shared" si="3"/>
        <v>0</v>
      </c>
      <c r="F37" s="91">
        <f t="shared" si="3"/>
        <v>1.7077699920858183E-3</v>
      </c>
      <c r="G37" s="91">
        <f t="shared" si="3"/>
        <v>4.1665000599784077E-3</v>
      </c>
      <c r="H37" s="91">
        <f t="shared" si="3"/>
        <v>6.3120092066591823E-4</v>
      </c>
      <c r="I37" s="91">
        <f t="shared" si="3"/>
        <v>0</v>
      </c>
      <c r="J37" s="91">
        <f t="shared" si="3"/>
        <v>1.4989840014213685E-3</v>
      </c>
    </row>
    <row r="38" spans="2:10" x14ac:dyDescent="0.25">
      <c r="B38" s="66" t="s">
        <v>404</v>
      </c>
      <c r="C38" s="91">
        <f t="shared" si="3"/>
        <v>0.13533186567387015</v>
      </c>
      <c r="D38" s="91">
        <f t="shared" si="3"/>
        <v>0.10003101910720988</v>
      </c>
      <c r="E38" s="91">
        <f t="shared" si="3"/>
        <v>1.9061213577404638E-3</v>
      </c>
      <c r="F38" s="91">
        <f t="shared" si="3"/>
        <v>2.5028019714728074E-3</v>
      </c>
      <c r="G38" s="91">
        <f t="shared" si="3"/>
        <v>0.13127274181294735</v>
      </c>
      <c r="H38" s="91">
        <f t="shared" si="3"/>
        <v>4.2937820938481121E-2</v>
      </c>
      <c r="I38" s="91">
        <f t="shared" si="3"/>
        <v>4.6936653657445052E-2</v>
      </c>
      <c r="J38" s="91">
        <f t="shared" si="3"/>
        <v>6.2813184828845754E-3</v>
      </c>
    </row>
    <row r="39" spans="2:10" x14ac:dyDescent="0.25">
      <c r="B39" s="67" t="s">
        <v>392</v>
      </c>
      <c r="C39" s="92">
        <f t="shared" si="3"/>
        <v>0.2482945923716092</v>
      </c>
      <c r="D39" s="92">
        <f t="shared" si="3"/>
        <v>0.36127877144729692</v>
      </c>
      <c r="E39" s="92">
        <f t="shared" si="3"/>
        <v>0.11039162392185191</v>
      </c>
      <c r="F39" s="92">
        <f t="shared" si="3"/>
        <v>0.13711462244499181</v>
      </c>
      <c r="G39" s="92">
        <f t="shared" si="3"/>
        <v>0.24084662854705638</v>
      </c>
      <c r="H39" s="92">
        <f t="shared" si="3"/>
        <v>0.1846551234612073</v>
      </c>
      <c r="I39" s="92">
        <f t="shared" si="3"/>
        <v>0.48387438556511625</v>
      </c>
      <c r="J39" s="92">
        <f t="shared" si="3"/>
        <v>0.30966163564551219</v>
      </c>
    </row>
    <row r="40" spans="2:10" x14ac:dyDescent="0.25">
      <c r="B40" s="69" t="s">
        <v>2</v>
      </c>
      <c r="C40" s="93">
        <f t="shared" si="3"/>
        <v>1</v>
      </c>
      <c r="D40" s="93">
        <f t="shared" si="3"/>
        <v>1</v>
      </c>
      <c r="E40" s="93">
        <f t="shared" si="3"/>
        <v>1</v>
      </c>
      <c r="F40" s="93">
        <f t="shared" si="3"/>
        <v>1</v>
      </c>
      <c r="G40" s="93">
        <f t="shared" si="3"/>
        <v>1</v>
      </c>
      <c r="H40" s="93">
        <f t="shared" si="3"/>
        <v>1</v>
      </c>
      <c r="I40" s="93">
        <f t="shared" si="3"/>
        <v>1</v>
      </c>
      <c r="J40" s="93">
        <f t="shared" si="3"/>
        <v>1</v>
      </c>
    </row>
  </sheetData>
  <mergeCells count="3">
    <mergeCell ref="B26:J26"/>
    <mergeCell ref="B3:J3"/>
    <mergeCell ref="B4:J4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975F756529D5344999D0D802AAD6C9A" ma:contentTypeVersion="4" ma:contentTypeDescription="Crear nuevo documento." ma:contentTypeScope="" ma:versionID="27459195d74885395f54a37c084c0f16">
  <xsd:schema xmlns:xsd="http://www.w3.org/2001/XMLSchema" xmlns:xs="http://www.w3.org/2001/XMLSchema" xmlns:p="http://schemas.microsoft.com/office/2006/metadata/properties" xmlns:ns2="7f46df1b-c851-4487-9672-e2321d678dfc" targetNamespace="http://schemas.microsoft.com/office/2006/metadata/properties" ma:root="true" ma:fieldsID="3ce1ee72f2a1815a326f16ab0e419b7c" ns2:_="">
    <xsd:import namespace="7f46df1b-c851-4487-9672-e2321d678dfc"/>
    <xsd:element name="properties">
      <xsd:complexType>
        <xsd:sequence>
          <xsd:element name="documentManagement">
            <xsd:complexType>
              <xsd:all>
                <xsd:element ref="ns2:Descripci_x00f3_n" minOccurs="0"/>
                <xsd:element ref="ns2:Filtro" minOccurs="0"/>
                <xsd:element ref="ns2:Formato" minOccurs="0"/>
                <xsd:element ref="ns2:Ord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46df1b-c851-4487-9672-e2321d678dfc" elementFormDefault="qualified">
    <xsd:import namespace="http://schemas.microsoft.com/office/2006/documentManagement/types"/>
    <xsd:import namespace="http://schemas.microsoft.com/office/infopath/2007/PartnerControls"/>
    <xsd:element name="Descripci_x00f3_n" ma:index="8" nillable="true" ma:displayName="Descripción" ma:internalName="Descripci_x00f3_n">
      <xsd:simpleType>
        <xsd:restriction base="dms:Text">
          <xsd:maxLength value="255"/>
        </xsd:restriction>
      </xsd:simpleType>
    </xsd:element>
    <xsd:element name="Filtro" ma:index="9" nillable="true" ma:displayName="Filtro" ma:internalName="Filtro">
      <xsd:simpleType>
        <xsd:restriction base="dms:Text">
          <xsd:maxLength value="255"/>
        </xsd:restriction>
      </xsd:simpleType>
    </xsd:element>
    <xsd:element name="Formato" ma:index="10" nillable="true" ma:displayName="Formato" ma:default="/Style%20Library/Images/pdf.svg" ma:format="Dropdown" ma:internalName="Formato">
      <xsd:simpleType>
        <xsd:restriction base="dms:Choice">
          <xsd:enumeration value="/Style%20Library/Images/pdf.svg"/>
          <xsd:enumeration value="/Style%20Library/Images/doc.svg"/>
          <xsd:enumeration value="/Style%20Library/Images/xls.svg"/>
          <xsd:enumeration value="/Style%20Library/Images/ppt.svg"/>
          <xsd:enumeration value="/Style%20Library/Images/jpg.svg"/>
        </xsd:restriction>
      </xsd:simpleType>
    </xsd:element>
    <xsd:element name="Orden" ma:index="11" nillable="true" ma:displayName="Orden" ma:internalName="Orden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rden xmlns="7f46df1b-c851-4487-9672-e2321d678dfc">12</Orden>
    <Descripci_x00f3_n xmlns="7f46df1b-c851-4487-9672-e2321d678dfc" xsi:nil="true"/>
    <Formato xmlns="7f46df1b-c851-4487-9672-e2321d678dfc">/Style%20Library/Images/xls.svg</Formato>
    <Filtro xmlns="7f46df1b-c851-4487-9672-e2321d678dfc">COSTOS</Filtro>
  </documentManagement>
</p:properties>
</file>

<file path=customXml/itemProps1.xml><?xml version="1.0" encoding="utf-8"?>
<ds:datastoreItem xmlns:ds="http://schemas.openxmlformats.org/officeDocument/2006/customXml" ds:itemID="{577C8116-B02A-4FE0-AF4F-BA55FAABE4CE}"/>
</file>

<file path=customXml/itemProps2.xml><?xml version="1.0" encoding="utf-8"?>
<ds:datastoreItem xmlns:ds="http://schemas.openxmlformats.org/officeDocument/2006/customXml" ds:itemID="{906F2D16-07BA-458C-AED1-08EB534CF812}"/>
</file>

<file path=customXml/itemProps3.xml><?xml version="1.0" encoding="utf-8"?>
<ds:datastoreItem xmlns:ds="http://schemas.openxmlformats.org/officeDocument/2006/customXml" ds:itemID="{173F3E79-B277-4BFD-ABBD-2E3DDAA3E3D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CONTENIDO</vt:lpstr>
      <vt:lpstr>Empresas por Tipo de Aeronave</vt:lpstr>
      <vt:lpstr>Cobertura</vt:lpstr>
      <vt:lpstr>Graficas</vt:lpstr>
      <vt:lpstr>PAX Regular Nacional</vt:lpstr>
      <vt:lpstr>Carga Nacional</vt:lpstr>
      <vt:lpstr>Comercial Regional</vt:lpstr>
      <vt:lpstr>Aerotaxis</vt:lpstr>
      <vt:lpstr>Trabajos Aereo Especial</vt:lpstr>
      <vt:lpstr>Aviacion Agricola</vt:lpstr>
      <vt:lpstr>Especial de Carga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Boletín Costos de Operación I Semestre 2016</dc:title>
  <dc:creator>Julian Camilo Villar Chacon</dc:creator>
  <cp:lastModifiedBy>Amalia Perez Alzate</cp:lastModifiedBy>
  <dcterms:created xsi:type="dcterms:W3CDTF">2016-08-10T19:27:51Z</dcterms:created>
  <dcterms:modified xsi:type="dcterms:W3CDTF">2018-03-23T21:08:22Z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0x0101009975F756529D5344999D0D802AAD6C9A</vt:lpwstr>
  </property>
  <property fmtid="{D5CDD505-2E9C-101B-9397-08002B2CF9AE}" pid="3" name="_dlc_DocIdItemGuid">
    <vt:lpwstr>ac2c73e6-6c56-4398-be6c-5cd8d47b215c</vt:lpwstr>
  </property>
</Properties>
</file>